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0" yWindow="-240" windowWidth="12630" windowHeight="11265"/>
  </bookViews>
  <sheets>
    <sheet name="на 01.10.2019" sheetId="3" r:id="rId1"/>
  </sheets>
  <definedNames>
    <definedName name="_xlnm._FilterDatabase" localSheetId="0" hidden="1">'на 01.10.2019'!$A$8:$K$89</definedName>
    <definedName name="APPT" localSheetId="0">'на 01.10.2019'!$A$18</definedName>
    <definedName name="FIO" localSheetId="0">'на 01.10.2019'!$F$18</definedName>
    <definedName name="SIGN" localSheetId="0">'на 01.10.2019'!$A$18:$G$19</definedName>
    <definedName name="_xlnm.Print_Titles" localSheetId="0">'на 01.10.2019'!$6:$8</definedName>
  </definedNames>
  <calcPr calcId="145621"/>
</workbook>
</file>

<file path=xl/calcChain.xml><?xml version="1.0" encoding="utf-8"?>
<calcChain xmlns="http://schemas.openxmlformats.org/spreadsheetml/2006/main">
  <c r="C21" i="3" l="1"/>
  <c r="D21" i="3"/>
  <c r="D27" i="3" l="1"/>
  <c r="C27" i="3"/>
  <c r="D10" i="3" l="1"/>
  <c r="C10" i="3"/>
  <c r="D86" i="3"/>
  <c r="C86" i="3"/>
  <c r="D84" i="3"/>
  <c r="C84" i="3"/>
  <c r="D80" i="3"/>
  <c r="C80" i="3"/>
  <c r="D75" i="3"/>
  <c r="C75" i="3"/>
  <c r="D69" i="3"/>
  <c r="C69" i="3"/>
  <c r="D61" i="3"/>
  <c r="C61" i="3"/>
  <c r="C44" i="3"/>
  <c r="D44" i="3"/>
  <c r="D23" i="3"/>
  <c r="C23" i="3"/>
  <c r="D57" i="3"/>
  <c r="C57" i="3"/>
  <c r="D48" i="3"/>
  <c r="C48" i="3"/>
  <c r="H39" i="3"/>
  <c r="G39" i="3"/>
  <c r="D39" i="3"/>
  <c r="C39" i="3"/>
  <c r="K37" i="3" l="1"/>
  <c r="K17" i="3" l="1"/>
  <c r="K20" i="3"/>
  <c r="K21" i="3"/>
  <c r="K22" i="3"/>
  <c r="K23" i="3"/>
  <c r="K24" i="3"/>
  <c r="K25" i="3"/>
  <c r="K26" i="3"/>
  <c r="K27" i="3"/>
  <c r="K28" i="3"/>
  <c r="K29" i="3"/>
  <c r="K31" i="3"/>
  <c r="K32" i="3"/>
  <c r="K33" i="3"/>
  <c r="K34" i="3"/>
  <c r="K35" i="3"/>
  <c r="K36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16" i="3" l="1"/>
  <c r="K15" i="3"/>
  <c r="K14" i="3"/>
  <c r="K13" i="3"/>
  <c r="K12" i="3"/>
  <c r="K11" i="3"/>
  <c r="K10" i="3"/>
  <c r="E87" i="3" l="1"/>
  <c r="E89" i="3" l="1"/>
  <c r="E88" i="3"/>
  <c r="E86" i="3"/>
  <c r="E85" i="3"/>
  <c r="E84" i="3"/>
  <c r="E82" i="3"/>
  <c r="E81" i="3"/>
  <c r="E80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D9" i="3"/>
  <c r="F87" i="3" s="1"/>
  <c r="C9" i="3"/>
  <c r="F89" i="3" l="1"/>
  <c r="F85" i="3"/>
  <c r="F81" i="3"/>
  <c r="F77" i="3"/>
  <c r="F73" i="3"/>
  <c r="F69" i="3"/>
  <c r="F65" i="3"/>
  <c r="F61" i="3"/>
  <c r="F57" i="3"/>
  <c r="F53" i="3"/>
  <c r="F49" i="3"/>
  <c r="F46" i="3"/>
  <c r="F39" i="3"/>
  <c r="F35" i="3"/>
  <c r="F31" i="3"/>
  <c r="F27" i="3"/>
  <c r="F24" i="3"/>
  <c r="F20" i="3"/>
  <c r="F16" i="3"/>
  <c r="F12" i="3"/>
  <c r="F13" i="3"/>
  <c r="F88" i="3"/>
  <c r="F84" i="3"/>
  <c r="F80" i="3"/>
  <c r="F76" i="3"/>
  <c r="F72" i="3"/>
  <c r="F68" i="3"/>
  <c r="F64" i="3"/>
  <c r="F60" i="3"/>
  <c r="F56" i="3"/>
  <c r="F52" i="3"/>
  <c r="F48" i="3"/>
  <c r="F45" i="3"/>
  <c r="F42" i="3"/>
  <c r="F38" i="3"/>
  <c r="F34" i="3"/>
  <c r="F30" i="3"/>
  <c r="F26" i="3"/>
  <c r="F23" i="3"/>
  <c r="F19" i="3"/>
  <c r="F15" i="3"/>
  <c r="F11" i="3"/>
  <c r="F43" i="3"/>
  <c r="F28" i="3"/>
  <c r="F17" i="3"/>
  <c r="F83" i="3"/>
  <c r="F79" i="3"/>
  <c r="F75" i="3"/>
  <c r="F71" i="3"/>
  <c r="F67" i="3"/>
  <c r="F63" i="3"/>
  <c r="F59" i="3"/>
  <c r="F55" i="3"/>
  <c r="F51" i="3"/>
  <c r="F47" i="3"/>
  <c r="F44" i="3"/>
  <c r="F41" i="3"/>
  <c r="F37" i="3"/>
  <c r="F33" i="3"/>
  <c r="F29" i="3"/>
  <c r="F22" i="3"/>
  <c r="F18" i="3"/>
  <c r="F14" i="3"/>
  <c r="F10" i="3"/>
  <c r="F58" i="3"/>
  <c r="F50" i="3"/>
  <c r="F40" i="3"/>
  <c r="F32" i="3"/>
  <c r="F25" i="3"/>
  <c r="F9" i="3"/>
  <c r="F86" i="3"/>
  <c r="F82" i="3"/>
  <c r="F78" i="3"/>
  <c r="F74" i="3"/>
  <c r="F70" i="3"/>
  <c r="F66" i="3"/>
  <c r="F62" i="3"/>
  <c r="F54" i="3"/>
  <c r="F36" i="3"/>
  <c r="F21" i="3"/>
  <c r="E9" i="3"/>
  <c r="K9" i="3" l="1"/>
</calcChain>
</file>

<file path=xl/sharedStrings.xml><?xml version="1.0" encoding="utf-8"?>
<sst xmlns="http://schemas.openxmlformats.org/spreadsheetml/2006/main" count="188" uniqueCount="184">
  <si>
    <t>тыс. руб.</t>
  </si>
  <si>
    <t>КФСР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</si>
  <si>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</si>
  <si>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</si>
  <si>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</si>
  <si>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</si>
  <si>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</si>
  <si>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</si>
  <si>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</si>
  <si>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</si>
  <si>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</si>
  <si>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</si>
  <si>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</si>
  <si>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</si>
  <si>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</si>
  <si>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</si>
  <si>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</si>
  <si>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</si>
  <si>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</si>
  <si>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</si>
  <si>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</si>
  <si>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</si>
  <si>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</si>
  <si>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</si>
  <si>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</si>
  <si>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</si>
  <si>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</si>
  <si>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</si>
  <si>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</si>
  <si>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</si>
  <si>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</si>
  <si>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</si>
  <si>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</si>
  <si>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</si>
  <si>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</si>
  <si>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</si>
  <si>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</si>
  <si>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</si>
  <si>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</si>
  <si>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</si>
  <si>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</si>
  <si>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</si>
  <si>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</si>
  <si>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</si>
  <si>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</si>
  <si>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</si>
  <si>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</si>
  <si>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</si>
  <si>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</si>
  <si>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</si>
  <si>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</si>
  <si>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0411</t>
  </si>
  <si>
    <t>Прикладные научные исследования в области национальной экономики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</si>
  <si>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</si>
  <si>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</si>
  <si>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</si>
  <si>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</si>
  <si>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</si>
  <si>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</si>
  <si>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</si>
  <si>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</si>
  <si>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</si>
  <si>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</si>
  <si>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</si>
  <si>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</si>
  <si>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</si>
  <si>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</si>
  <si>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</si>
  <si>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</si>
  <si>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</si>
  <si>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</si>
  <si>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</si>
  <si>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</si>
  <si>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</si>
  <si>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</si>
  <si>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</si>
  <si>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</si>
  <si>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</si>
  <si>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</si>
  <si>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</si>
  <si>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</si>
  <si>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</si>
  <si>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и послевузовское профессиональное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</si>
  <si>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</si>
  <si>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</si>
  <si>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</si>
  <si>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</si>
  <si>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</si>
  <si>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 КИНЕМАТОГРАФИЯ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</si>
  <si>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</si>
  <si>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</si>
  <si>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</si>
  <si>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</si>
  <si>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</si>
  <si>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</si>
  <si>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</si>
  <si>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</si>
  <si>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</si>
  <si>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</si>
  <si>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</si>
  <si>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</si>
  <si>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</si>
  <si>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</si>
  <si>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</si>
  <si>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</si>
  <si>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</si>
  <si>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</si>
  <si>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</si>
  <si>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</si>
  <si>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</si>
  <si>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</si>
  <si>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</si>
  <si>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</si>
  <si>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</si>
  <si>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</si>
  <si>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</si>
  <si>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</si>
  <si>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</si>
  <si>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</si>
  <si>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</si>
  <si>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</si>
  <si>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</si>
  <si>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</si>
  <si>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</si>
  <si>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</si>
  <si>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</si>
  <si>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</si>
  <si>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</si>
  <si>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</si>
  <si>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</si>
  <si>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</si>
  <si>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</si>
  <si>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</si>
  <si>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</si>
  <si>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</si>
  <si>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</si>
  <si>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</si>
  <si>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</si>
  <si>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</si>
  <si>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</si>
  <si>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</si>
  <si>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</si>
  <si>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</si>
  <si>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</si>
  <si>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</si>
  <si>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</si>
  <si>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</si>
  <si>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Итого</t>
  </si>
  <si>
    <t>%% исполнения</t>
  </si>
  <si>
    <t>план</t>
  </si>
  <si>
    <t>ИТОГО</t>
  </si>
  <si>
    <t>1</t>
  </si>
  <si>
    <t>2</t>
  </si>
  <si>
    <t>3</t>
  </si>
  <si>
    <t>6</t>
  </si>
  <si>
    <t>7</t>
  </si>
  <si>
    <t>Наименование раздела,
подраздела</t>
  </si>
  <si>
    <t>удельный вес в общем объеме расходов, %%</t>
  </si>
  <si>
    <t>Топливно-энергетический комплекс</t>
  </si>
  <si>
    <t>Экологический контроль</t>
  </si>
  <si>
    <t>Другие вопросы в области физической культуры и спорта</t>
  </si>
  <si>
    <t>Другие вопросы в области средств массовой информации</t>
  </si>
  <si>
    <t>Начальное профессиональное образование</t>
  </si>
  <si>
    <t>4</t>
  </si>
  <si>
    <t>5=4/3</t>
  </si>
  <si>
    <t>8</t>
  </si>
  <si>
    <t>9=8/7</t>
  </si>
  <si>
    <t>10</t>
  </si>
  <si>
    <t>11=4/8</t>
  </si>
  <si>
    <t>0108</t>
  </si>
  <si>
    <t>0402</t>
  </si>
  <si>
    <t>0601</t>
  </si>
  <si>
    <t>0703</t>
  </si>
  <si>
    <t>1204</t>
  </si>
  <si>
    <t>0100</t>
  </si>
  <si>
    <t>Международные отношения и международное сотрудничество</t>
  </si>
  <si>
    <t>2019 год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</si>
  <si>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</si>
  <si>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1401</t>
  </si>
  <si>
    <t>1105</t>
  </si>
  <si>
    <t>исполнено за девять месяцев</t>
  </si>
  <si>
    <t xml:space="preserve">Исполнение расходной части консолидированного бюджета Ленинградской области по разделам и подразделам классификации расходов бюджетов за девять месяцев 2020 года в сравнении с аналогичным периодом 2019 года </t>
  </si>
  <si>
    <t>2020 год</t>
  </si>
  <si>
    <t>Темп роста исполнеиия 2020 к 2019,
%%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</si>
</sst>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28" x14ac:knownFonts="1">
    <font>
      <sz val="10"/>
      <name val="Arial"/>
      <charset val="204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</borders>
  <cellStyleXfs count="378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>
      <alignment horizontal="center" wrapText="1"/>
    </xf>
    <xf numFmtId="0" fontId="4" fillId="0" borderId="0">
      <alignment horizontal="center" wrapText="1"/>
    </xf>
    <xf numFmtId="0" fontId="5" fillId="0" borderId="2"/>
    <xf numFmtId="0" fontId="5" fillId="0" borderId="0"/>
    <xf numFmtId="0" fontId="6" fillId="0" borderId="0"/>
    <xf numFmtId="0" fontId="4" fillId="0" borderId="0">
      <alignment horizontal="left" wrapText="1"/>
    </xf>
    <xf numFmtId="0" fontId="7" fillId="0" borderId="0"/>
    <xf numFmtId="0" fontId="5" fillId="0" borderId="3"/>
    <xf numFmtId="0" fontId="8" fillId="0" borderId="4">
      <alignment horizontal="center"/>
    </xf>
    <xf numFmtId="0" fontId="6" fillId="0" borderId="5"/>
    <xf numFmtId="0" fontId="8" fillId="0" borderId="0">
      <alignment horizontal="left"/>
    </xf>
    <xf numFmtId="0" fontId="9" fillId="0" borderId="0">
      <alignment horizontal="center" vertical="top"/>
    </xf>
    <xf numFmtId="49" fontId="10" fillId="0" borderId="6">
      <alignment horizontal="right"/>
    </xf>
    <xf numFmtId="49" fontId="6" fillId="0" borderId="7">
      <alignment horizontal="center"/>
    </xf>
    <xf numFmtId="0" fontId="6" fillId="0" borderId="8"/>
    <xf numFmtId="49" fontId="6" fillId="0" borderId="0"/>
    <xf numFmtId="49" fontId="8" fillId="0" borderId="0">
      <alignment horizontal="right"/>
    </xf>
    <xf numFmtId="0" fontId="8" fillId="0" borderId="0"/>
    <xf numFmtId="0" fontId="8" fillId="0" borderId="0">
      <alignment horizontal="center"/>
    </xf>
    <xf numFmtId="0" fontId="8" fillId="0" borderId="6">
      <alignment horizontal="right"/>
    </xf>
    <xf numFmtId="165" fontId="8" fillId="0" borderId="9">
      <alignment horizontal="center"/>
    </xf>
    <xf numFmtId="49" fontId="8" fillId="0" borderId="0"/>
    <xf numFmtId="0" fontId="8" fillId="0" borderId="0">
      <alignment horizontal="right"/>
    </xf>
    <xf numFmtId="0" fontId="8" fillId="0" borderId="10">
      <alignment horizontal="center"/>
    </xf>
    <xf numFmtId="0" fontId="8" fillId="0" borderId="2">
      <alignment wrapText="1"/>
    </xf>
    <xf numFmtId="49" fontId="8" fillId="0" borderId="11">
      <alignment horizontal="center"/>
    </xf>
    <xf numFmtId="0" fontId="8" fillId="0" borderId="12">
      <alignment wrapText="1"/>
    </xf>
    <xf numFmtId="49" fontId="8" fillId="0" borderId="9">
      <alignment horizontal="center"/>
    </xf>
    <xf numFmtId="0" fontId="8" fillId="0" borderId="13">
      <alignment horizontal="left"/>
    </xf>
    <xf numFmtId="49" fontId="8" fillId="0" borderId="13"/>
    <xf numFmtId="0" fontId="8" fillId="0" borderId="9">
      <alignment horizontal="center"/>
    </xf>
    <xf numFmtId="49" fontId="8" fillId="0" borderId="14">
      <alignment horizontal="center"/>
    </xf>
    <xf numFmtId="0" fontId="11" fillId="0" borderId="0"/>
    <xf numFmtId="0" fontId="11" fillId="0" borderId="15"/>
    <xf numFmtId="49" fontId="8" fillId="0" borderId="16">
      <alignment horizontal="center" vertical="center" wrapText="1"/>
    </xf>
    <xf numFmtId="49" fontId="8" fillId="0" borderId="16">
      <alignment horizontal="center" vertical="center" wrapText="1"/>
    </xf>
    <xf numFmtId="49" fontId="8" fillId="0" borderId="16">
      <alignment horizontal="center" vertical="center" wrapText="1"/>
    </xf>
    <xf numFmtId="49" fontId="8" fillId="0" borderId="4">
      <alignment horizontal="center" vertical="center" wrapText="1"/>
    </xf>
    <xf numFmtId="0" fontId="8" fillId="0" borderId="17">
      <alignment horizontal="left" wrapText="1"/>
    </xf>
    <xf numFmtId="49" fontId="8" fillId="0" borderId="18">
      <alignment horizontal="center" wrapText="1"/>
    </xf>
    <xf numFmtId="49" fontId="8" fillId="0" borderId="19">
      <alignment horizontal="center"/>
    </xf>
    <xf numFmtId="4" fontId="8" fillId="0" borderId="16">
      <alignment horizontal="right"/>
    </xf>
    <xf numFmtId="4" fontId="8" fillId="0" borderId="20">
      <alignment horizontal="right"/>
    </xf>
    <xf numFmtId="0" fontId="8" fillId="0" borderId="21">
      <alignment horizontal="left" wrapText="1"/>
    </xf>
    <xf numFmtId="0" fontId="8" fillId="0" borderId="22">
      <alignment horizontal="left" wrapText="1" indent="1"/>
    </xf>
    <xf numFmtId="49" fontId="8" fillId="0" borderId="23">
      <alignment horizontal="center" wrapText="1"/>
    </xf>
    <xf numFmtId="49" fontId="8" fillId="0" borderId="24">
      <alignment horizontal="center"/>
    </xf>
    <xf numFmtId="49" fontId="8" fillId="0" borderId="25">
      <alignment horizontal="center"/>
    </xf>
    <xf numFmtId="0" fontId="8" fillId="0" borderId="26">
      <alignment horizontal="left" wrapText="1" indent="1"/>
    </xf>
    <xf numFmtId="0" fontId="8" fillId="0" borderId="20">
      <alignment horizontal="left" wrapText="1" indent="2"/>
    </xf>
    <xf numFmtId="49" fontId="8" fillId="0" borderId="27">
      <alignment horizontal="center"/>
    </xf>
    <xf numFmtId="49" fontId="8" fillId="0" borderId="16">
      <alignment horizontal="center"/>
    </xf>
    <xf numFmtId="0" fontId="8" fillId="0" borderId="9">
      <alignment horizontal="left" wrapText="1" indent="2"/>
    </xf>
    <xf numFmtId="0" fontId="8" fillId="0" borderId="15"/>
    <xf numFmtId="0" fontId="8" fillId="3" borderId="15"/>
    <xf numFmtId="0" fontId="8" fillId="3" borderId="28"/>
    <xf numFmtId="0" fontId="8" fillId="3" borderId="0"/>
    <xf numFmtId="0" fontId="8" fillId="0" borderId="0">
      <alignment horizontal="left" wrapText="1"/>
    </xf>
    <xf numFmtId="49" fontId="8" fillId="0" borderId="0">
      <alignment horizontal="center" wrapText="1"/>
    </xf>
    <xf numFmtId="49" fontId="8" fillId="0" borderId="0">
      <alignment horizontal="center"/>
    </xf>
    <xf numFmtId="49" fontId="8" fillId="0" borderId="0">
      <alignment horizontal="right"/>
    </xf>
    <xf numFmtId="0" fontId="8" fillId="0" borderId="2">
      <alignment horizontal="left"/>
    </xf>
    <xf numFmtId="49" fontId="8" fillId="0" borderId="2"/>
    <xf numFmtId="0" fontId="8" fillId="0" borderId="2"/>
    <xf numFmtId="0" fontId="6" fillId="0" borderId="2"/>
    <xf numFmtId="0" fontId="8" fillId="0" borderId="29">
      <alignment horizontal="left" wrapText="1"/>
    </xf>
    <xf numFmtId="49" fontId="8" fillId="0" borderId="19">
      <alignment horizontal="center" wrapText="1"/>
    </xf>
    <xf numFmtId="4" fontId="8" fillId="0" borderId="30">
      <alignment horizontal="right"/>
    </xf>
    <xf numFmtId="4" fontId="8" fillId="0" borderId="31">
      <alignment horizontal="right"/>
    </xf>
    <xf numFmtId="0" fontId="8" fillId="0" borderId="32">
      <alignment horizontal="left" wrapText="1"/>
    </xf>
    <xf numFmtId="49" fontId="8" fillId="0" borderId="27">
      <alignment horizontal="center" wrapText="1"/>
    </xf>
    <xf numFmtId="49" fontId="8" fillId="0" borderId="20">
      <alignment horizontal="center"/>
    </xf>
    <xf numFmtId="0" fontId="8" fillId="0" borderId="31">
      <alignment horizontal="left" wrapText="1" indent="2"/>
    </xf>
    <xf numFmtId="49" fontId="8" fillId="0" borderId="33">
      <alignment horizontal="center"/>
    </xf>
    <xf numFmtId="49" fontId="8" fillId="0" borderId="30">
      <alignment horizontal="center"/>
    </xf>
    <xf numFmtId="0" fontId="8" fillId="0" borderId="11">
      <alignment horizontal="left" wrapText="1" indent="2"/>
    </xf>
    <xf numFmtId="0" fontId="8" fillId="0" borderId="12"/>
    <xf numFmtId="0" fontId="8" fillId="0" borderId="34"/>
    <xf numFmtId="0" fontId="3" fillId="0" borderId="35">
      <alignment horizontal="left" wrapText="1"/>
    </xf>
    <xf numFmtId="0" fontId="8" fillId="0" borderId="36">
      <alignment horizontal="center" wrapText="1"/>
    </xf>
    <xf numFmtId="49" fontId="8" fillId="0" borderId="37">
      <alignment horizontal="center" wrapText="1"/>
    </xf>
    <xf numFmtId="4" fontId="8" fillId="0" borderId="19">
      <alignment horizontal="right"/>
    </xf>
    <xf numFmtId="4" fontId="8" fillId="0" borderId="38">
      <alignment horizontal="right"/>
    </xf>
    <xf numFmtId="0" fontId="3" fillId="0" borderId="9">
      <alignment horizontal="left" wrapText="1"/>
    </xf>
    <xf numFmtId="0" fontId="6" fillId="0" borderId="15"/>
    <xf numFmtId="0" fontId="6" fillId="0" borderId="13"/>
    <xf numFmtId="0" fontId="8" fillId="0" borderId="0">
      <alignment horizontal="center" wrapText="1"/>
    </xf>
    <xf numFmtId="0" fontId="3" fillId="0" borderId="0">
      <alignment horizontal="center"/>
    </xf>
    <xf numFmtId="0" fontId="3" fillId="0" borderId="2"/>
    <xf numFmtId="49" fontId="8" fillId="0" borderId="2">
      <alignment horizontal="left"/>
    </xf>
    <xf numFmtId="0" fontId="8" fillId="0" borderId="22">
      <alignment horizontal="left" wrapText="1"/>
    </xf>
    <xf numFmtId="0" fontId="8" fillId="0" borderId="26">
      <alignment horizontal="left" wrapText="1"/>
    </xf>
    <xf numFmtId="0" fontId="6" fillId="0" borderId="24"/>
    <xf numFmtId="0" fontId="6" fillId="0" borderId="25"/>
    <xf numFmtId="0" fontId="8" fillId="0" borderId="29">
      <alignment horizontal="left" wrapText="1" indent="1"/>
    </xf>
    <xf numFmtId="49" fontId="8" fillId="0" borderId="33">
      <alignment horizontal="center" wrapText="1"/>
    </xf>
    <xf numFmtId="0" fontId="8" fillId="0" borderId="32">
      <alignment horizontal="left" wrapText="1" indent="1"/>
    </xf>
    <xf numFmtId="0" fontId="8" fillId="0" borderId="22">
      <alignment horizontal="left" wrapText="1" indent="2"/>
    </xf>
    <xf numFmtId="0" fontId="8" fillId="0" borderId="26">
      <alignment horizontal="left" wrapText="1" indent="2"/>
    </xf>
    <xf numFmtId="0" fontId="8" fillId="0" borderId="39">
      <alignment horizontal="left" wrapText="1" indent="2"/>
    </xf>
    <xf numFmtId="49" fontId="8" fillId="0" borderId="33">
      <alignment horizontal="center" shrinkToFit="1"/>
    </xf>
    <xf numFmtId="49" fontId="8" fillId="0" borderId="30">
      <alignment horizontal="center" shrinkToFit="1"/>
    </xf>
    <xf numFmtId="0" fontId="8" fillId="0" borderId="32">
      <alignment horizontal="left" wrapText="1" indent="2"/>
    </xf>
    <xf numFmtId="0" fontId="3" fillId="0" borderId="40">
      <alignment horizontal="center" vertical="center" textRotation="90" wrapText="1"/>
    </xf>
    <xf numFmtId="0" fontId="8" fillId="0" borderId="16">
      <alignment horizontal="center" vertical="top" wrapText="1"/>
    </xf>
    <xf numFmtId="0" fontId="8" fillId="0" borderId="16">
      <alignment horizontal="center" vertical="top"/>
    </xf>
    <xf numFmtId="0" fontId="8" fillId="0" borderId="16">
      <alignment horizontal="center" vertical="top"/>
    </xf>
    <xf numFmtId="49" fontId="8" fillId="0" borderId="16">
      <alignment horizontal="center" vertical="top" wrapText="1"/>
    </xf>
    <xf numFmtId="0" fontId="8" fillId="0" borderId="16">
      <alignment horizontal="center" vertical="top" wrapText="1"/>
    </xf>
    <xf numFmtId="0" fontId="3" fillId="0" borderId="41"/>
    <xf numFmtId="49" fontId="3" fillId="0" borderId="18">
      <alignment horizontal="center"/>
    </xf>
    <xf numFmtId="0" fontId="11" fillId="0" borderId="8"/>
    <xf numFmtId="49" fontId="12" fillId="0" borderId="42">
      <alignment horizontal="left" vertical="center" wrapText="1"/>
    </xf>
    <xf numFmtId="49" fontId="3" fillId="0" borderId="27">
      <alignment horizontal="center" vertical="center" wrapText="1"/>
    </xf>
    <xf numFmtId="49" fontId="8" fillId="0" borderId="43">
      <alignment horizontal="left" vertical="center" wrapText="1" indent="2"/>
    </xf>
    <xf numFmtId="49" fontId="8" fillId="0" borderId="23">
      <alignment horizontal="center" vertical="center" wrapText="1"/>
    </xf>
    <xf numFmtId="0" fontId="8" fillId="0" borderId="24"/>
    <xf numFmtId="4" fontId="8" fillId="0" borderId="24">
      <alignment horizontal="right"/>
    </xf>
    <xf numFmtId="4" fontId="8" fillId="0" borderId="25">
      <alignment horizontal="right"/>
    </xf>
    <xf numFmtId="49" fontId="8" fillId="0" borderId="39">
      <alignment horizontal="left" vertical="center" wrapText="1" indent="3"/>
    </xf>
    <xf numFmtId="49" fontId="8" fillId="0" borderId="33">
      <alignment horizontal="center" vertical="center" wrapText="1"/>
    </xf>
    <xf numFmtId="49" fontId="8" fillId="0" borderId="42">
      <alignment horizontal="left" vertical="center" wrapText="1" indent="3"/>
    </xf>
    <xf numFmtId="49" fontId="8" fillId="0" borderId="27">
      <alignment horizontal="center" vertical="center" wrapText="1"/>
    </xf>
    <xf numFmtId="49" fontId="8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8" fillId="0" borderId="45">
      <alignment horizontal="center" vertical="center" wrapText="1"/>
    </xf>
    <xf numFmtId="4" fontId="8" fillId="0" borderId="4">
      <alignment horizontal="right"/>
    </xf>
    <xf numFmtId="4" fontId="8" fillId="0" borderId="46">
      <alignment horizontal="right"/>
    </xf>
    <xf numFmtId="0" fontId="3" fillId="0" borderId="13">
      <alignment horizontal="center" vertical="center" textRotation="90" wrapText="1"/>
    </xf>
    <xf numFmtId="49" fontId="8" fillId="0" borderId="13">
      <alignment horizontal="left" vertical="center" wrapText="1" indent="3"/>
    </xf>
    <xf numFmtId="49" fontId="8" fillId="0" borderId="15">
      <alignment horizontal="center" vertical="center" wrapText="1"/>
    </xf>
    <xf numFmtId="4" fontId="8" fillId="0" borderId="15">
      <alignment horizontal="right"/>
    </xf>
    <xf numFmtId="0" fontId="8" fillId="0" borderId="0">
      <alignment vertical="center"/>
    </xf>
    <xf numFmtId="49" fontId="8" fillId="0" borderId="0">
      <alignment horizontal="left" vertical="center" wrapText="1" indent="3"/>
    </xf>
    <xf numFmtId="49" fontId="8" fillId="0" borderId="0">
      <alignment horizontal="center" vertical="center" wrapText="1"/>
    </xf>
    <xf numFmtId="4" fontId="8" fillId="0" borderId="0">
      <alignment horizontal="right" shrinkToFit="1"/>
    </xf>
    <xf numFmtId="0" fontId="3" fillId="0" borderId="2">
      <alignment horizontal="center" vertical="center" textRotation="90" wrapText="1"/>
    </xf>
    <xf numFmtId="49" fontId="8" fillId="0" borderId="2">
      <alignment horizontal="left" vertical="center" wrapText="1" indent="3"/>
    </xf>
    <xf numFmtId="49" fontId="8" fillId="0" borderId="2">
      <alignment horizontal="center" vertical="center" wrapText="1"/>
    </xf>
    <xf numFmtId="4" fontId="8" fillId="0" borderId="2">
      <alignment horizontal="right"/>
    </xf>
    <xf numFmtId="49" fontId="3" fillId="0" borderId="18">
      <alignment horizontal="center" vertical="center" wrapText="1"/>
    </xf>
    <xf numFmtId="0" fontId="8" fillId="0" borderId="25"/>
    <xf numFmtId="0" fontId="3" fillId="0" borderId="13">
      <alignment horizontal="center" vertical="center" textRotation="90"/>
    </xf>
    <xf numFmtId="0" fontId="3" fillId="0" borderId="2">
      <alignment horizontal="center" vertical="center" textRotation="90"/>
    </xf>
    <xf numFmtId="0" fontId="3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3" fillId="0" borderId="16">
      <alignment horizontal="center" vertical="center" textRotation="90"/>
    </xf>
    <xf numFmtId="0" fontId="3" fillId="0" borderId="18">
      <alignment horizontal="center" vertical="center"/>
    </xf>
    <xf numFmtId="0" fontId="8" fillId="0" borderId="42">
      <alignment horizontal="left" vertical="center" wrapText="1"/>
    </xf>
    <xf numFmtId="0" fontId="8" fillId="0" borderId="23">
      <alignment horizontal="center" vertical="center"/>
    </xf>
    <xf numFmtId="0" fontId="8" fillId="0" borderId="33">
      <alignment horizontal="center" vertical="center"/>
    </xf>
    <xf numFmtId="0" fontId="8" fillId="0" borderId="27">
      <alignment horizontal="center" vertical="center"/>
    </xf>
    <xf numFmtId="0" fontId="8" fillId="0" borderId="44">
      <alignment horizontal="left" vertical="center" wrapText="1"/>
    </xf>
    <xf numFmtId="0" fontId="3" fillId="0" borderId="27">
      <alignment horizontal="center" vertical="center"/>
    </xf>
    <xf numFmtId="0" fontId="8" fillId="0" borderId="45">
      <alignment horizontal="center" vertical="center"/>
    </xf>
    <xf numFmtId="49" fontId="3" fillId="0" borderId="18">
      <alignment horizontal="center" vertical="center"/>
    </xf>
    <xf numFmtId="49" fontId="8" fillId="0" borderId="42">
      <alignment horizontal="left" vertical="center" wrapText="1"/>
    </xf>
    <xf numFmtId="49" fontId="8" fillId="0" borderId="23">
      <alignment horizontal="center" vertical="center"/>
    </xf>
    <xf numFmtId="49" fontId="8" fillId="0" borderId="33">
      <alignment horizontal="center" vertical="center"/>
    </xf>
    <xf numFmtId="49" fontId="8" fillId="0" borderId="27">
      <alignment horizontal="center" vertical="center"/>
    </xf>
    <xf numFmtId="49" fontId="8" fillId="0" borderId="44">
      <alignment horizontal="left" vertical="center" wrapText="1"/>
    </xf>
    <xf numFmtId="49" fontId="8" fillId="0" borderId="45">
      <alignment horizontal="center" vertical="center"/>
    </xf>
    <xf numFmtId="49" fontId="8" fillId="0" borderId="2">
      <alignment horizontal="center"/>
    </xf>
    <xf numFmtId="0" fontId="8" fillId="0" borderId="2">
      <alignment horizontal="center"/>
    </xf>
    <xf numFmtId="49" fontId="8" fillId="0" borderId="0">
      <alignment horizontal="left"/>
    </xf>
    <xf numFmtId="0" fontId="8" fillId="0" borderId="13">
      <alignment horizontal="center"/>
    </xf>
    <xf numFmtId="49" fontId="8" fillId="0" borderId="13">
      <alignment horizontal="center"/>
    </xf>
    <xf numFmtId="0" fontId="8" fillId="0" borderId="0">
      <alignment horizontal="center"/>
    </xf>
    <xf numFmtId="49" fontId="8" fillId="0" borderId="2"/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8" fillId="0" borderId="13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4" borderId="0"/>
    <xf numFmtId="0" fontId="6" fillId="4" borderId="2"/>
    <xf numFmtId="0" fontId="6" fillId="4" borderId="12"/>
    <xf numFmtId="0" fontId="6" fillId="4" borderId="13"/>
    <xf numFmtId="0" fontId="6" fillId="4" borderId="47"/>
    <xf numFmtId="0" fontId="6" fillId="4" borderId="48"/>
    <xf numFmtId="0" fontId="6" fillId="4" borderId="49"/>
    <xf numFmtId="0" fontId="6" fillId="4" borderId="50"/>
    <xf numFmtId="0" fontId="6" fillId="4" borderId="15"/>
    <xf numFmtId="0" fontId="6" fillId="4" borderId="28"/>
    <xf numFmtId="0" fontId="19" fillId="0" borderId="11">
      <alignment horizontal="left" wrapText="1" indent="2"/>
    </xf>
    <xf numFmtId="0" fontId="19" fillId="0" borderId="2">
      <alignment horizontal="left"/>
    </xf>
    <xf numFmtId="0" fontId="19" fillId="0" borderId="17">
      <alignment horizontal="left" wrapText="1"/>
    </xf>
    <xf numFmtId="49" fontId="19" fillId="0" borderId="16">
      <alignment horizontal="center" vertical="center" wrapText="1"/>
    </xf>
    <xf numFmtId="0" fontId="19" fillId="0" borderId="2">
      <alignment wrapText="1"/>
    </xf>
    <xf numFmtId="49" fontId="19" fillId="0" borderId="27">
      <alignment horizontal="center" wrapText="1"/>
    </xf>
    <xf numFmtId="0" fontId="17" fillId="0" borderId="8"/>
    <xf numFmtId="49" fontId="19" fillId="0" borderId="30">
      <alignment horizontal="center"/>
    </xf>
    <xf numFmtId="49" fontId="19" fillId="0" borderId="4">
      <alignment horizontal="center" vertical="center" wrapText="1"/>
    </xf>
    <xf numFmtId="0" fontId="22" fillId="0" borderId="15"/>
    <xf numFmtId="0" fontId="19" fillId="0" borderId="10">
      <alignment horizontal="center"/>
    </xf>
    <xf numFmtId="49" fontId="19" fillId="0" borderId="33">
      <alignment horizontal="center"/>
    </xf>
    <xf numFmtId="49" fontId="19" fillId="0" borderId="0">
      <alignment horizontal="right"/>
    </xf>
    <xf numFmtId="49" fontId="19" fillId="0" borderId="16">
      <alignment horizontal="center" vertical="center" wrapText="1"/>
    </xf>
    <xf numFmtId="0" fontId="22" fillId="0" borderId="0"/>
    <xf numFmtId="0" fontId="19" fillId="0" borderId="0">
      <alignment horizontal="right"/>
    </xf>
    <xf numFmtId="49" fontId="17" fillId="0" borderId="7">
      <alignment horizontal="center"/>
    </xf>
    <xf numFmtId="0" fontId="20" fillId="0" borderId="0">
      <alignment horizontal="center" vertical="top"/>
    </xf>
    <xf numFmtId="0" fontId="19" fillId="0" borderId="31">
      <alignment horizontal="left" wrapText="1" indent="2"/>
    </xf>
    <xf numFmtId="49" fontId="19" fillId="0" borderId="27">
      <alignment horizontal="center"/>
    </xf>
    <xf numFmtId="49" fontId="19" fillId="0" borderId="16">
      <alignment horizontal="center" vertical="center" wrapText="1"/>
    </xf>
    <xf numFmtId="49" fontId="19" fillId="0" borderId="14">
      <alignment horizontal="center"/>
    </xf>
    <xf numFmtId="0" fontId="19" fillId="0" borderId="26">
      <alignment horizontal="left" wrapText="1" indent="1"/>
    </xf>
    <xf numFmtId="49" fontId="21" fillId="0" borderId="6">
      <alignment horizontal="right"/>
    </xf>
    <xf numFmtId="0" fontId="19" fillId="0" borderId="9">
      <alignment horizontal="center"/>
    </xf>
    <xf numFmtId="49" fontId="19" fillId="0" borderId="0">
      <alignment horizontal="center"/>
    </xf>
    <xf numFmtId="49" fontId="19" fillId="0" borderId="13"/>
    <xf numFmtId="49" fontId="19" fillId="0" borderId="0">
      <alignment horizontal="center" wrapText="1"/>
    </xf>
    <xf numFmtId="0" fontId="19" fillId="0" borderId="13">
      <alignment horizontal="left"/>
    </xf>
    <xf numFmtId="0" fontId="19" fillId="0" borderId="0">
      <alignment horizontal="left" wrapText="1"/>
    </xf>
    <xf numFmtId="0" fontId="19" fillId="0" borderId="20">
      <alignment horizontal="left" wrapText="1" indent="2"/>
    </xf>
    <xf numFmtId="49" fontId="19" fillId="0" borderId="9">
      <alignment horizontal="center"/>
    </xf>
    <xf numFmtId="0" fontId="19" fillId="0" borderId="12">
      <alignment wrapText="1"/>
    </xf>
    <xf numFmtId="49" fontId="19" fillId="0" borderId="20">
      <alignment horizontal="center"/>
    </xf>
    <xf numFmtId="49" fontId="19" fillId="0" borderId="11">
      <alignment horizontal="center"/>
    </xf>
    <xf numFmtId="4" fontId="19" fillId="0" borderId="31">
      <alignment horizontal="right"/>
    </xf>
    <xf numFmtId="0" fontId="19" fillId="0" borderId="22">
      <alignment horizontal="left" wrapText="1" indent="1"/>
    </xf>
    <xf numFmtId="4" fontId="19" fillId="0" borderId="30">
      <alignment horizontal="right"/>
    </xf>
    <xf numFmtId="0" fontId="19" fillId="0" borderId="21">
      <alignment horizontal="left" wrapText="1"/>
    </xf>
    <xf numFmtId="0" fontId="19" fillId="0" borderId="29">
      <alignment horizontal="left" wrapText="1"/>
    </xf>
    <xf numFmtId="0" fontId="19" fillId="3" borderId="28"/>
    <xf numFmtId="49" fontId="19" fillId="0" borderId="25">
      <alignment horizontal="center"/>
    </xf>
    <xf numFmtId="4" fontId="19" fillId="0" borderId="16">
      <alignment horizontal="right"/>
    </xf>
    <xf numFmtId="49" fontId="19" fillId="0" borderId="0"/>
    <xf numFmtId="0" fontId="19" fillId="0" borderId="6">
      <alignment horizontal="right"/>
    </xf>
    <xf numFmtId="0" fontId="17" fillId="0" borderId="2"/>
    <xf numFmtId="0" fontId="19" fillId="3" borderId="15"/>
    <xf numFmtId="49" fontId="19" fillId="0" borderId="24">
      <alignment horizontal="center"/>
    </xf>
    <xf numFmtId="165" fontId="19" fillId="0" borderId="9">
      <alignment horizontal="center"/>
    </xf>
    <xf numFmtId="0" fontId="19" fillId="0" borderId="0">
      <alignment horizontal="center"/>
    </xf>
    <xf numFmtId="0" fontId="19" fillId="0" borderId="2"/>
    <xf numFmtId="0" fontId="19" fillId="0" borderId="15"/>
    <xf numFmtId="49" fontId="19" fillId="0" borderId="23">
      <alignment horizontal="center" wrapText="1"/>
    </xf>
    <xf numFmtId="0" fontId="19" fillId="0" borderId="0"/>
    <xf numFmtId="49" fontId="19" fillId="0" borderId="16">
      <alignment horizontal="center"/>
    </xf>
    <xf numFmtId="49" fontId="19" fillId="0" borderId="19">
      <alignment horizontal="center"/>
    </xf>
    <xf numFmtId="49" fontId="17" fillId="0" borderId="0"/>
    <xf numFmtId="49" fontId="19" fillId="0" borderId="18">
      <alignment horizontal="center" wrapText="1"/>
    </xf>
    <xf numFmtId="0" fontId="19" fillId="0" borderId="0">
      <alignment horizontal="left"/>
    </xf>
    <xf numFmtId="0" fontId="17" fillId="0" borderId="0"/>
    <xf numFmtId="0" fontId="17" fillId="4" borderId="13"/>
    <xf numFmtId="0" fontId="17" fillId="0" borderId="5"/>
    <xf numFmtId="0" fontId="17" fillId="0" borderId="0"/>
    <xf numFmtId="49" fontId="19" fillId="0" borderId="13">
      <alignment horizontal="center"/>
    </xf>
    <xf numFmtId="0" fontId="19" fillId="0" borderId="13">
      <alignment horizontal="center"/>
    </xf>
    <xf numFmtId="0" fontId="19" fillId="0" borderId="4">
      <alignment horizontal="center"/>
    </xf>
    <xf numFmtId="0" fontId="17" fillId="4" borderId="12"/>
    <xf numFmtId="0" fontId="17" fillId="0" borderId="0"/>
    <xf numFmtId="0" fontId="24" fillId="0" borderId="16">
      <alignment wrapText="1"/>
    </xf>
    <xf numFmtId="0" fontId="16" fillId="0" borderId="0"/>
    <xf numFmtId="0" fontId="19" fillId="0" borderId="13"/>
    <xf numFmtId="0" fontId="15" fillId="0" borderId="0">
      <alignment horizontal="left" wrapText="1"/>
    </xf>
    <xf numFmtId="0" fontId="14" fillId="0" borderId="0"/>
    <xf numFmtId="0" fontId="17" fillId="4" borderId="0"/>
    <xf numFmtId="49" fontId="19" fillId="0" borderId="2"/>
    <xf numFmtId="0" fontId="16" fillId="0" borderId="3"/>
    <xf numFmtId="0" fontId="16" fillId="0" borderId="2"/>
    <xf numFmtId="0" fontId="18" fillId="0" borderId="0"/>
    <xf numFmtId="0" fontId="15" fillId="0" borderId="0">
      <alignment horizontal="center" wrapText="1"/>
    </xf>
    <xf numFmtId="0" fontId="17" fillId="4" borderId="2"/>
    <xf numFmtId="0" fontId="24" fillId="0" borderId="13">
      <alignment wrapText="1"/>
    </xf>
    <xf numFmtId="0" fontId="24" fillId="0" borderId="2">
      <alignment wrapText="1"/>
    </xf>
    <xf numFmtId="0" fontId="19" fillId="0" borderId="0">
      <alignment horizontal="center"/>
    </xf>
    <xf numFmtId="49" fontId="19" fillId="0" borderId="23">
      <alignment horizontal="center" vertical="center"/>
    </xf>
    <xf numFmtId="49" fontId="19" fillId="0" borderId="0">
      <alignment horizontal="left"/>
    </xf>
    <xf numFmtId="0" fontId="19" fillId="0" borderId="2">
      <alignment horizontal="center"/>
    </xf>
    <xf numFmtId="49" fontId="19" fillId="0" borderId="42">
      <alignment horizontal="left" vertical="center" wrapText="1"/>
    </xf>
    <xf numFmtId="49" fontId="19" fillId="0" borderId="2">
      <alignment horizontal="center"/>
    </xf>
    <xf numFmtId="0" fontId="19" fillId="0" borderId="44">
      <alignment horizontal="left" vertical="center" wrapText="1"/>
    </xf>
    <xf numFmtId="0" fontId="19" fillId="0" borderId="42">
      <alignment horizontal="left" vertical="center" wrapText="1"/>
    </xf>
    <xf numFmtId="0" fontId="14" fillId="0" borderId="18">
      <alignment horizontal="center" vertical="center"/>
    </xf>
    <xf numFmtId="49" fontId="19" fillId="0" borderId="45">
      <alignment horizontal="center" vertical="center"/>
    </xf>
    <xf numFmtId="49" fontId="14" fillId="0" borderId="18">
      <alignment horizontal="center" vertical="center"/>
    </xf>
    <xf numFmtId="0" fontId="19" fillId="0" borderId="27">
      <alignment horizontal="center" vertical="center"/>
    </xf>
    <xf numFmtId="49" fontId="19" fillId="0" borderId="44">
      <alignment horizontal="left" vertical="center" wrapText="1"/>
    </xf>
    <xf numFmtId="0" fontId="19" fillId="0" borderId="33">
      <alignment horizontal="center" vertical="center"/>
    </xf>
    <xf numFmtId="49" fontId="19" fillId="0" borderId="33">
      <alignment horizontal="center" vertical="center"/>
    </xf>
    <xf numFmtId="0" fontId="19" fillId="0" borderId="45">
      <alignment horizontal="center" vertical="center"/>
    </xf>
    <xf numFmtId="0" fontId="14" fillId="0" borderId="27">
      <alignment horizontal="center" vertical="center"/>
    </xf>
    <xf numFmtId="0" fontId="19" fillId="0" borderId="23">
      <alignment horizontal="center" vertical="center"/>
    </xf>
    <xf numFmtId="0" fontId="14" fillId="0" borderId="16">
      <alignment horizontal="center" vertical="center" textRotation="90"/>
    </xf>
    <xf numFmtId="4" fontId="19" fillId="0" borderId="0">
      <alignment horizontal="right" shrinkToFit="1"/>
    </xf>
    <xf numFmtId="0" fontId="19" fillId="0" borderId="29">
      <alignment horizontal="left" wrapText="1" indent="1"/>
    </xf>
    <xf numFmtId="4" fontId="19" fillId="0" borderId="19">
      <alignment horizontal="right"/>
    </xf>
    <xf numFmtId="0" fontId="17" fillId="0" borderId="25"/>
    <xf numFmtId="0" fontId="19" fillId="0" borderId="0">
      <alignment horizontal="center" wrapText="1"/>
    </xf>
    <xf numFmtId="49" fontId="19" fillId="0" borderId="0">
      <alignment horizontal="center" vertical="center" wrapText="1"/>
    </xf>
    <xf numFmtId="49" fontId="19" fillId="0" borderId="39">
      <alignment horizontal="left" vertical="center" wrapText="1" indent="3"/>
    </xf>
    <xf numFmtId="0" fontId="19" fillId="0" borderId="34"/>
    <xf numFmtId="49" fontId="19" fillId="0" borderId="0">
      <alignment horizontal="left" vertical="center" wrapText="1" indent="3"/>
    </xf>
    <xf numFmtId="4" fontId="19" fillId="0" borderId="25">
      <alignment horizontal="right"/>
    </xf>
    <xf numFmtId="0" fontId="19" fillId="0" borderId="0">
      <alignment vertical="center"/>
    </xf>
    <xf numFmtId="4" fontId="19" fillId="0" borderId="24">
      <alignment horizontal="right"/>
    </xf>
    <xf numFmtId="0" fontId="17" fillId="0" borderId="24"/>
    <xf numFmtId="4" fontId="19" fillId="0" borderId="38">
      <alignment horizontal="right"/>
    </xf>
    <xf numFmtId="49" fontId="19" fillId="0" borderId="37">
      <alignment horizontal="center" wrapText="1"/>
    </xf>
    <xf numFmtId="4" fontId="19" fillId="0" borderId="15">
      <alignment horizontal="right"/>
    </xf>
    <xf numFmtId="0" fontId="19" fillId="0" borderId="24"/>
    <xf numFmtId="49" fontId="19" fillId="0" borderId="15">
      <alignment horizontal="center" vertical="center" wrapText="1"/>
    </xf>
    <xf numFmtId="49" fontId="19" fillId="0" borderId="23">
      <alignment horizontal="center" vertical="center" wrapText="1"/>
    </xf>
    <xf numFmtId="49" fontId="19" fillId="0" borderId="13">
      <alignment horizontal="left" vertical="center" wrapText="1" indent="3"/>
    </xf>
    <xf numFmtId="0" fontId="14" fillId="0" borderId="13">
      <alignment horizontal="center" vertical="center" textRotation="90" wrapText="1"/>
    </xf>
    <xf numFmtId="49" fontId="19" fillId="0" borderId="43">
      <alignment horizontal="left" vertical="center" wrapText="1" indent="2"/>
    </xf>
    <xf numFmtId="0" fontId="19" fillId="0" borderId="26">
      <alignment horizontal="left" wrapText="1"/>
    </xf>
    <xf numFmtId="0" fontId="19" fillId="0" borderId="36">
      <alignment horizontal="center" wrapText="1"/>
    </xf>
    <xf numFmtId="49" fontId="23" fillId="0" borderId="41">
      <alignment horizontal="left" vertical="center" wrapText="1"/>
    </xf>
    <xf numFmtId="4" fontId="19" fillId="0" borderId="46">
      <alignment horizontal="right"/>
    </xf>
    <xf numFmtId="49" fontId="14" fillId="0" borderId="27">
      <alignment horizontal="center" vertical="center" wrapText="1"/>
    </xf>
    <xf numFmtId="0" fontId="19" fillId="0" borderId="22">
      <alignment horizontal="left" wrapText="1"/>
    </xf>
    <xf numFmtId="0" fontId="14" fillId="0" borderId="40">
      <alignment horizontal="center" vertical="center" textRotation="90"/>
    </xf>
    <xf numFmtId="4" fontId="19" fillId="0" borderId="4">
      <alignment horizontal="right"/>
    </xf>
    <xf numFmtId="49" fontId="23" fillId="0" borderId="42">
      <alignment horizontal="left" vertical="center" wrapText="1"/>
    </xf>
    <xf numFmtId="49" fontId="19" fillId="0" borderId="2">
      <alignment horizontal="left"/>
    </xf>
    <xf numFmtId="0" fontId="14" fillId="0" borderId="2">
      <alignment horizontal="center" vertical="center" textRotation="90"/>
    </xf>
    <xf numFmtId="49" fontId="19" fillId="0" borderId="45">
      <alignment horizontal="center" vertical="center" wrapText="1"/>
    </xf>
    <xf numFmtId="0" fontId="22" fillId="0" borderId="8"/>
    <xf numFmtId="0" fontId="14" fillId="0" borderId="2"/>
    <xf numFmtId="49" fontId="14" fillId="0" borderId="18">
      <alignment horizontal="center"/>
    </xf>
    <xf numFmtId="0" fontId="14" fillId="0" borderId="35">
      <alignment horizontal="left" wrapText="1"/>
    </xf>
    <xf numFmtId="0" fontId="14" fillId="0" borderId="13">
      <alignment horizontal="center" vertical="center" textRotation="90"/>
    </xf>
    <xf numFmtId="0" fontId="19" fillId="0" borderId="25"/>
    <xf numFmtId="49" fontId="14" fillId="0" borderId="18">
      <alignment horizontal="center" vertical="center" wrapText="1"/>
    </xf>
    <xf numFmtId="0" fontId="23" fillId="0" borderId="41">
      <alignment horizontal="left" vertical="center" wrapText="1"/>
    </xf>
    <xf numFmtId="4" fontId="19" fillId="0" borderId="2">
      <alignment horizontal="right"/>
    </xf>
    <xf numFmtId="0" fontId="14" fillId="0" borderId="41"/>
    <xf numFmtId="49" fontId="19" fillId="0" borderId="44">
      <alignment horizontal="left" vertical="center" wrapText="1" indent="3"/>
    </xf>
    <xf numFmtId="0" fontId="19" fillId="0" borderId="16">
      <alignment horizontal="center" vertical="top" wrapText="1"/>
    </xf>
    <xf numFmtId="49" fontId="19" fillId="0" borderId="16">
      <alignment horizontal="center" vertical="top" wrapText="1"/>
    </xf>
    <xf numFmtId="0" fontId="19" fillId="0" borderId="16">
      <alignment horizontal="center" vertical="top"/>
    </xf>
    <xf numFmtId="49" fontId="19" fillId="0" borderId="27">
      <alignment horizontal="center" vertical="center" wrapText="1"/>
    </xf>
    <xf numFmtId="0" fontId="19" fillId="0" borderId="16">
      <alignment horizontal="center" vertical="top"/>
    </xf>
    <xf numFmtId="0" fontId="19" fillId="0" borderId="16">
      <alignment horizontal="center" vertical="top" wrapText="1"/>
    </xf>
    <xf numFmtId="0" fontId="14" fillId="0" borderId="40">
      <alignment horizontal="center" vertical="center" textRotation="90" wrapText="1"/>
    </xf>
    <xf numFmtId="49" fontId="19" fillId="0" borderId="42">
      <alignment horizontal="left" vertical="center" wrapText="1" indent="3"/>
    </xf>
    <xf numFmtId="0" fontId="19" fillId="0" borderId="32">
      <alignment horizontal="left" wrapText="1" indent="2"/>
    </xf>
    <xf numFmtId="49" fontId="19" fillId="0" borderId="30">
      <alignment horizontal="center" shrinkToFit="1"/>
    </xf>
    <xf numFmtId="49" fontId="19" fillId="0" borderId="33">
      <alignment horizontal="center" shrinkToFit="1"/>
    </xf>
    <xf numFmtId="49" fontId="19" fillId="0" borderId="33">
      <alignment horizontal="center" vertical="center" wrapText="1"/>
    </xf>
    <xf numFmtId="0" fontId="19" fillId="0" borderId="39">
      <alignment horizontal="left" wrapText="1" indent="2"/>
    </xf>
    <xf numFmtId="0" fontId="19" fillId="0" borderId="26">
      <alignment horizontal="left" wrapText="1" indent="2"/>
    </xf>
    <xf numFmtId="0" fontId="17" fillId="0" borderId="13"/>
    <xf numFmtId="0" fontId="14" fillId="0" borderId="9">
      <alignment horizontal="left" wrapText="1"/>
    </xf>
    <xf numFmtId="0" fontId="19" fillId="0" borderId="22">
      <alignment horizontal="left" wrapText="1" indent="2"/>
    </xf>
    <xf numFmtId="0" fontId="17" fillId="0" borderId="15"/>
    <xf numFmtId="0" fontId="19" fillId="0" borderId="32">
      <alignment horizontal="left" wrapText="1" indent="1"/>
    </xf>
    <xf numFmtId="49" fontId="19" fillId="0" borderId="33">
      <alignment horizontal="center" wrapText="1"/>
    </xf>
    <xf numFmtId="49" fontId="19" fillId="0" borderId="2">
      <alignment horizontal="center" vertical="center" wrapText="1"/>
    </xf>
    <xf numFmtId="49" fontId="19" fillId="0" borderId="2">
      <alignment horizontal="left" vertical="center" wrapText="1" indent="3"/>
    </xf>
    <xf numFmtId="0" fontId="14" fillId="0" borderId="2">
      <alignment horizontal="center" vertical="center" textRotation="90" wrapText="1"/>
    </xf>
    <xf numFmtId="0" fontId="14" fillId="0" borderId="0">
      <alignment horizontal="center"/>
    </xf>
    <xf numFmtId="0" fontId="17" fillId="4" borderId="47"/>
    <xf numFmtId="0" fontId="17" fillId="4" borderId="50"/>
    <xf numFmtId="0" fontId="17" fillId="4" borderId="15"/>
    <xf numFmtId="0" fontId="17" fillId="4" borderId="49"/>
    <xf numFmtId="0" fontId="17" fillId="4" borderId="48"/>
    <xf numFmtId="0" fontId="19" fillId="0" borderId="12"/>
    <xf numFmtId="0" fontId="19" fillId="0" borderId="32">
      <alignment horizontal="left" wrapText="1"/>
    </xf>
    <xf numFmtId="49" fontId="19" fillId="0" borderId="19">
      <alignment horizontal="center" wrapText="1"/>
    </xf>
    <xf numFmtId="49" fontId="19" fillId="0" borderId="2"/>
    <xf numFmtId="0" fontId="19" fillId="3" borderId="0"/>
    <xf numFmtId="0" fontId="19" fillId="0" borderId="9">
      <alignment horizontal="left" wrapText="1" indent="2"/>
    </xf>
    <xf numFmtId="4" fontId="19" fillId="0" borderId="20">
      <alignment horizontal="right"/>
    </xf>
    <xf numFmtId="49" fontId="19" fillId="0" borderId="0">
      <alignment horizontal="right"/>
    </xf>
    <xf numFmtId="0" fontId="15" fillId="0" borderId="0">
      <alignment horizontal="center" wrapText="1"/>
    </xf>
    <xf numFmtId="49" fontId="19" fillId="0" borderId="27">
      <alignment horizontal="center" vertical="center"/>
    </xf>
    <xf numFmtId="0" fontId="17" fillId="4" borderId="28"/>
  </cellStyleXfs>
  <cellXfs count="22">
    <xf numFmtId="0" fontId="0" fillId="0" borderId="0" xfId="0"/>
    <xf numFmtId="0" fontId="25" fillId="0" borderId="0" xfId="0" applyFont="1"/>
    <xf numFmtId="0" fontId="25" fillId="0" borderId="0" xfId="0" applyFont="1" applyAlignment="1">
      <alignment wrapText="1"/>
    </xf>
    <xf numFmtId="49" fontId="26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/>
    </xf>
    <xf numFmtId="164" fontId="26" fillId="0" borderId="1" xfId="0" applyNumberFormat="1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49" fontId="26" fillId="0" borderId="1" xfId="0" applyNumberFormat="1" applyFont="1" applyBorder="1" applyAlignment="1">
      <alignment horizontal="center"/>
    </xf>
    <xf numFmtId="49" fontId="26" fillId="2" borderId="1" xfId="0" applyNumberFormat="1" applyFont="1" applyFill="1" applyBorder="1" applyAlignment="1">
      <alignment horizontal="left"/>
    </xf>
    <xf numFmtId="49" fontId="26" fillId="0" borderId="1" xfId="0" applyNumberFormat="1" applyFont="1" applyBorder="1" applyAlignment="1">
      <alignment horizontal="left"/>
    </xf>
    <xf numFmtId="49" fontId="25" fillId="0" borderId="1" xfId="0" applyNumberFormat="1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left" vertical="center" wrapText="1"/>
    </xf>
    <xf numFmtId="49" fontId="26" fillId="2" borderId="1" xfId="0" applyNumberFormat="1" applyFont="1" applyFill="1" applyBorder="1" applyAlignment="1">
      <alignment horizontal="center"/>
    </xf>
    <xf numFmtId="49" fontId="26" fillId="0" borderId="1" xfId="2" applyNumberFormat="1" applyFont="1" applyBorder="1" applyAlignment="1">
      <alignment horizontal="center" vertical="center" wrapText="1"/>
    </xf>
    <xf numFmtId="49" fontId="26" fillId="0" borderId="1" xfId="2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49" fontId="26" fillId="0" borderId="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26" fillId="0" borderId="1" xfId="2" applyFont="1" applyBorder="1" applyAlignment="1">
      <alignment horizontal="center" wrapText="1"/>
    </xf>
  </cellXfs>
  <cellStyles count="378">
    <cellStyle name="br" xfId="179"/>
    <cellStyle name="col" xfId="178"/>
    <cellStyle name="Normal" xfId="1"/>
    <cellStyle name="style0" xfId="180"/>
    <cellStyle name="style0 2" xfId="259"/>
    <cellStyle name="td" xfId="181"/>
    <cellStyle name="td 2" xfId="254"/>
    <cellStyle name="tr" xfId="177"/>
    <cellStyle name="xl100" xfId="63"/>
    <cellStyle name="xl100 2" xfId="217"/>
    <cellStyle name="xl101" xfId="70"/>
    <cellStyle name="xl101 2" xfId="369"/>
    <cellStyle name="xl102" xfId="84"/>
    <cellStyle name="xl102 2" xfId="307"/>
    <cellStyle name="xl103" xfId="78"/>
    <cellStyle name="xl103 2" xfId="199"/>
    <cellStyle name="xl104" xfId="66"/>
    <cellStyle name="xl104 2" xfId="370"/>
    <cellStyle name="xl105" xfId="71"/>
    <cellStyle name="xl105 2" xfId="229"/>
    <cellStyle name="xl106" xfId="85"/>
    <cellStyle name="xl106 2" xfId="295"/>
    <cellStyle name="xl107" xfId="64"/>
    <cellStyle name="xl107 2" xfId="204"/>
    <cellStyle name="xl108" xfId="72"/>
    <cellStyle name="xl108 2" xfId="227"/>
    <cellStyle name="xl109" xfId="75"/>
    <cellStyle name="xl109 2" xfId="225"/>
    <cellStyle name="xl110" xfId="86"/>
    <cellStyle name="xl110 2" xfId="306"/>
    <cellStyle name="xl111" xfId="73"/>
    <cellStyle name="xl111 2" xfId="368"/>
    <cellStyle name="xl112" xfId="87"/>
    <cellStyle name="xl112 2" xfId="353"/>
    <cellStyle name="xl113" xfId="79"/>
    <cellStyle name="xl113 2" xfId="192"/>
    <cellStyle name="xl114" xfId="89"/>
    <cellStyle name="xl114 2" xfId="352"/>
    <cellStyle name="xl115" xfId="67"/>
    <cellStyle name="xl115 2" xfId="242"/>
    <cellStyle name="xl116" xfId="68"/>
    <cellStyle name="xl116 2" xfId="237"/>
    <cellStyle name="xl117" xfId="91"/>
    <cellStyle name="xl117 2" xfId="361"/>
    <cellStyle name="xl118" xfId="92"/>
    <cellStyle name="xl118 2" xfId="328"/>
    <cellStyle name="xl119" xfId="94"/>
    <cellStyle name="xl119 2" xfId="320"/>
    <cellStyle name="xl120" xfId="98"/>
    <cellStyle name="xl120 2" xfId="294"/>
    <cellStyle name="xl121" xfId="101"/>
    <cellStyle name="xl121 2" xfId="354"/>
    <cellStyle name="xl122" xfId="191"/>
    <cellStyle name="xl122 2" xfId="377"/>
    <cellStyle name="xl123" xfId="103"/>
    <cellStyle name="xl123 2" xfId="350"/>
    <cellStyle name="xl124" xfId="90"/>
    <cellStyle name="xl124 2" xfId="297"/>
    <cellStyle name="xl125" xfId="93"/>
    <cellStyle name="xl125 2" xfId="324"/>
    <cellStyle name="xl126" xfId="99"/>
    <cellStyle name="xl126 2" xfId="357"/>
    <cellStyle name="xl127" xfId="104"/>
    <cellStyle name="xl127 2" xfId="348"/>
    <cellStyle name="xl128" xfId="105"/>
    <cellStyle name="xl128 2" xfId="347"/>
    <cellStyle name="xl129" xfId="95"/>
    <cellStyle name="xl129 2" xfId="315"/>
    <cellStyle name="xl130" xfId="100"/>
    <cellStyle name="xl130 2" xfId="356"/>
    <cellStyle name="xl131" xfId="102"/>
    <cellStyle name="xl131 2" xfId="351"/>
    <cellStyle name="xl132" xfId="106"/>
    <cellStyle name="xl132 2" xfId="346"/>
    <cellStyle name="xl133" xfId="96"/>
    <cellStyle name="xl133 2" xfId="305"/>
    <cellStyle name="xl134" xfId="97"/>
    <cellStyle name="xl134 2" xfId="296"/>
    <cellStyle name="xl135" xfId="107"/>
    <cellStyle name="xl135 2" xfId="344"/>
    <cellStyle name="xl136" xfId="132"/>
    <cellStyle name="xl136 2" xfId="313"/>
    <cellStyle name="xl137" xfId="136"/>
    <cellStyle name="xl137 2" xfId="303"/>
    <cellStyle name="xl138" xfId="140"/>
    <cellStyle name="xl138 2" xfId="360"/>
    <cellStyle name="xl139" xfId="146"/>
    <cellStyle name="xl139 2" xfId="331"/>
    <cellStyle name="xl140" xfId="147"/>
    <cellStyle name="xl140 2" xfId="325"/>
    <cellStyle name="xl141" xfId="148"/>
    <cellStyle name="xl141 2" xfId="321"/>
    <cellStyle name="xl142" xfId="150"/>
    <cellStyle name="xl142 2" xfId="292"/>
    <cellStyle name="xl143" xfId="173"/>
    <cellStyle name="xl143 2" xfId="273"/>
    <cellStyle name="xl144" xfId="174"/>
    <cellStyle name="xl144 2" xfId="260"/>
    <cellStyle name="xl145" xfId="175"/>
    <cellStyle name="xl145 2" xfId="272"/>
    <cellStyle name="xl146" xfId="108"/>
    <cellStyle name="xl146 2" xfId="343"/>
    <cellStyle name="xl147" xfId="113"/>
    <cellStyle name="xl147 2" xfId="336"/>
    <cellStyle name="xl148" xfId="116"/>
    <cellStyle name="xl148 2" xfId="323"/>
    <cellStyle name="xl149" xfId="118"/>
    <cellStyle name="xl149 2" xfId="314"/>
    <cellStyle name="xl150" xfId="123"/>
    <cellStyle name="xl150 2" xfId="299"/>
    <cellStyle name="xl151" xfId="125"/>
    <cellStyle name="xl151 2" xfId="345"/>
    <cellStyle name="xl152" xfId="127"/>
    <cellStyle name="xl152 2" xfId="337"/>
    <cellStyle name="xl153" xfId="128"/>
    <cellStyle name="xl153 2" xfId="334"/>
    <cellStyle name="xl154" xfId="133"/>
    <cellStyle name="xl154 2" xfId="312"/>
    <cellStyle name="xl155" xfId="137"/>
    <cellStyle name="xl155 2" xfId="301"/>
    <cellStyle name="xl156" xfId="141"/>
    <cellStyle name="xl156 2" xfId="359"/>
    <cellStyle name="xl157" xfId="149"/>
    <cellStyle name="xl157 2" xfId="317"/>
    <cellStyle name="xl158" xfId="152"/>
    <cellStyle name="xl158 2" xfId="281"/>
    <cellStyle name="xl159" xfId="156"/>
    <cellStyle name="xl159 2" xfId="280"/>
    <cellStyle name="xl160" xfId="160"/>
    <cellStyle name="xl160 2" xfId="278"/>
    <cellStyle name="xl161" xfId="164"/>
    <cellStyle name="xl161 2" xfId="286"/>
    <cellStyle name="xl162" xfId="114"/>
    <cellStyle name="xl162 2" xfId="329"/>
    <cellStyle name="xl163" xfId="117"/>
    <cellStyle name="xl163 2" xfId="319"/>
    <cellStyle name="xl164" xfId="119"/>
    <cellStyle name="xl164 2" xfId="311"/>
    <cellStyle name="xl165" xfId="124"/>
    <cellStyle name="xl165 2" xfId="349"/>
    <cellStyle name="xl166" xfId="126"/>
    <cellStyle name="xl166 2" xfId="341"/>
    <cellStyle name="xl167" xfId="129"/>
    <cellStyle name="xl167 2" xfId="326"/>
    <cellStyle name="xl168" xfId="134"/>
    <cellStyle name="xl168 2" xfId="310"/>
    <cellStyle name="xl169" xfId="138"/>
    <cellStyle name="xl169 2" xfId="298"/>
    <cellStyle name="xl170" xfId="142"/>
    <cellStyle name="xl170 2" xfId="358"/>
    <cellStyle name="xl171" xfId="144"/>
    <cellStyle name="xl171 2" xfId="333"/>
    <cellStyle name="xl172" xfId="151"/>
    <cellStyle name="xl172 2" xfId="282"/>
    <cellStyle name="xl173" xfId="153"/>
    <cellStyle name="xl173 2" xfId="291"/>
    <cellStyle name="xl174" xfId="154"/>
    <cellStyle name="xl174 2" xfId="287"/>
    <cellStyle name="xl175" xfId="155"/>
    <cellStyle name="xl175 2" xfId="285"/>
    <cellStyle name="xl176" xfId="157"/>
    <cellStyle name="xl176 2" xfId="290"/>
    <cellStyle name="xl177" xfId="158"/>
    <cellStyle name="xl177 2" xfId="289"/>
    <cellStyle name="xl178" xfId="159"/>
    <cellStyle name="xl178 2" xfId="284"/>
    <cellStyle name="xl179" xfId="161"/>
    <cellStyle name="xl179 2" xfId="275"/>
    <cellStyle name="xl180" xfId="162"/>
    <cellStyle name="xl180 2" xfId="288"/>
    <cellStyle name="xl181" xfId="163"/>
    <cellStyle name="xl181 2" xfId="376"/>
    <cellStyle name="xl182" xfId="165"/>
    <cellStyle name="xl182 2" xfId="283"/>
    <cellStyle name="xl183" xfId="166"/>
    <cellStyle name="xl183 2" xfId="279"/>
    <cellStyle name="xl184" xfId="169"/>
    <cellStyle name="xl184 2" xfId="256"/>
    <cellStyle name="xl185" xfId="171"/>
    <cellStyle name="xl185 2" xfId="274"/>
    <cellStyle name="xl186" xfId="172"/>
    <cellStyle name="xl186 2" xfId="266"/>
    <cellStyle name="xl187" xfId="109"/>
    <cellStyle name="xl187 2" xfId="342"/>
    <cellStyle name="xl188" xfId="111"/>
    <cellStyle name="xl188 2" xfId="339"/>
    <cellStyle name="xl189" xfId="120"/>
    <cellStyle name="xl189 2" xfId="309"/>
    <cellStyle name="xl190" xfId="130"/>
    <cellStyle name="xl190 2" xfId="322"/>
    <cellStyle name="xl191" xfId="135"/>
    <cellStyle name="xl191 2" xfId="308"/>
    <cellStyle name="xl192" xfId="139"/>
    <cellStyle name="xl192 2" xfId="293"/>
    <cellStyle name="xl193" xfId="143"/>
    <cellStyle name="xl193 2" xfId="335"/>
    <cellStyle name="xl194" xfId="176"/>
    <cellStyle name="xl194 2" xfId="262"/>
    <cellStyle name="xl195" xfId="112"/>
    <cellStyle name="xl195 2" xfId="338"/>
    <cellStyle name="xl196" xfId="167"/>
    <cellStyle name="xl196 2" xfId="277"/>
    <cellStyle name="xl197" xfId="170"/>
    <cellStyle name="xl197 2" xfId="255"/>
    <cellStyle name="xl198" xfId="168"/>
    <cellStyle name="xl198 2" xfId="276"/>
    <cellStyle name="xl199" xfId="121"/>
    <cellStyle name="xl199 2" xfId="304"/>
    <cellStyle name="xl200" xfId="110"/>
    <cellStyle name="xl200 2" xfId="340"/>
    <cellStyle name="xl201" xfId="122"/>
    <cellStyle name="xl201 2" xfId="302"/>
    <cellStyle name="xl202" xfId="131"/>
    <cellStyle name="xl202 2" xfId="318"/>
    <cellStyle name="xl203" xfId="145"/>
    <cellStyle name="xl203 2" xfId="332"/>
    <cellStyle name="xl204" xfId="115"/>
    <cellStyle name="xl204 2" xfId="327"/>
    <cellStyle name="xl21" xfId="182"/>
    <cellStyle name="xl21 2" xfId="265"/>
    <cellStyle name="xl22" xfId="3"/>
    <cellStyle name="xl22 2" xfId="264"/>
    <cellStyle name="xl23" xfId="10"/>
    <cellStyle name="xl23 2" xfId="269"/>
    <cellStyle name="xl24" xfId="14"/>
    <cellStyle name="xl24 2" xfId="250"/>
    <cellStyle name="xl25" xfId="21"/>
    <cellStyle name="xl25 2" xfId="245"/>
    <cellStyle name="xl26" xfId="36"/>
    <cellStyle name="xl26 2" xfId="206"/>
    <cellStyle name="xl27" xfId="8"/>
    <cellStyle name="xl27 2" xfId="251"/>
    <cellStyle name="xl28" xfId="183"/>
    <cellStyle name="xl28 2" xfId="271"/>
    <cellStyle name="xl29" xfId="38"/>
    <cellStyle name="xl29 2" xfId="195"/>
    <cellStyle name="xl30" xfId="40"/>
    <cellStyle name="xl30 2" xfId="205"/>
    <cellStyle name="xl31" xfId="184"/>
    <cellStyle name="xl31 2" xfId="258"/>
    <cellStyle name="xl32" xfId="42"/>
    <cellStyle name="xl32 2" xfId="194"/>
    <cellStyle name="xl33" xfId="48"/>
    <cellStyle name="xl33 2" xfId="228"/>
    <cellStyle name="xl34" xfId="53"/>
    <cellStyle name="xl34 2" xfId="222"/>
    <cellStyle name="xl35" xfId="185"/>
    <cellStyle name="xl35 2" xfId="252"/>
    <cellStyle name="xl36" xfId="4"/>
    <cellStyle name="xl36 2" xfId="375"/>
    <cellStyle name="xl37" xfId="15"/>
    <cellStyle name="xl37 2" xfId="209"/>
    <cellStyle name="xl38" xfId="28"/>
    <cellStyle name="xl38 2" xfId="196"/>
    <cellStyle name="xl39" xfId="30"/>
    <cellStyle name="xl39 2" xfId="224"/>
    <cellStyle name="xl40" xfId="32"/>
    <cellStyle name="xl40 2" xfId="220"/>
    <cellStyle name="xl41" xfId="186"/>
    <cellStyle name="xl41 2" xfId="362"/>
    <cellStyle name="xl42" xfId="43"/>
    <cellStyle name="xl42 2" xfId="249"/>
    <cellStyle name="xl43" xfId="49"/>
    <cellStyle name="xl43 2" xfId="244"/>
    <cellStyle name="xl44" xfId="54"/>
    <cellStyle name="xl44 2" xfId="211"/>
    <cellStyle name="xl45" xfId="187"/>
    <cellStyle name="xl45 2" xfId="366"/>
    <cellStyle name="xl46" xfId="57"/>
    <cellStyle name="xl46 2" xfId="243"/>
    <cellStyle name="xl47" xfId="22"/>
    <cellStyle name="xl47 2" xfId="241"/>
    <cellStyle name="xl48" xfId="33"/>
    <cellStyle name="xl48 2" xfId="218"/>
    <cellStyle name="xl49" xfId="25"/>
    <cellStyle name="xl49 2" xfId="235"/>
    <cellStyle name="xl50" xfId="44"/>
    <cellStyle name="xl50 2" xfId="247"/>
    <cellStyle name="xl51" xfId="50"/>
    <cellStyle name="xl51 2" xfId="239"/>
    <cellStyle name="xl52" xfId="55"/>
    <cellStyle name="xl52 2" xfId="246"/>
    <cellStyle name="xl53" xfId="39"/>
    <cellStyle name="xl53 2" xfId="212"/>
    <cellStyle name="xl54" xfId="41"/>
    <cellStyle name="xl54 2" xfId="200"/>
    <cellStyle name="xl55" xfId="188"/>
    <cellStyle name="xl55 2" xfId="365"/>
    <cellStyle name="xl56" xfId="45"/>
    <cellStyle name="xl56 2" xfId="234"/>
    <cellStyle name="xl57" xfId="58"/>
    <cellStyle name="xl57 2" xfId="238"/>
    <cellStyle name="xl58" xfId="60"/>
    <cellStyle name="xl58 2" xfId="371"/>
    <cellStyle name="xl59" xfId="5"/>
    <cellStyle name="xl59 2" xfId="270"/>
    <cellStyle name="xl60" xfId="11"/>
    <cellStyle name="xl60 2" xfId="267"/>
    <cellStyle name="xl61" xfId="16"/>
    <cellStyle name="xl61 2" xfId="215"/>
    <cellStyle name="xl62" xfId="23"/>
    <cellStyle name="xl62 2" xfId="236"/>
    <cellStyle name="xl63" xfId="6"/>
    <cellStyle name="xl63 2" xfId="268"/>
    <cellStyle name="xl64" xfId="12"/>
    <cellStyle name="xl64 2" xfId="257"/>
    <cellStyle name="xl65" xfId="17"/>
    <cellStyle name="xl65 2" xfId="208"/>
    <cellStyle name="xl66" xfId="24"/>
    <cellStyle name="xl66 2" xfId="240"/>
    <cellStyle name="xl67" xfId="27"/>
    <cellStyle name="xl67 2" xfId="202"/>
    <cellStyle name="xl68" xfId="29"/>
    <cellStyle name="xl68 2" xfId="226"/>
    <cellStyle name="xl69" xfId="31"/>
    <cellStyle name="xl69 2" xfId="223"/>
    <cellStyle name="xl70" xfId="34"/>
    <cellStyle name="xl70 2" xfId="216"/>
    <cellStyle name="xl71" xfId="35"/>
    <cellStyle name="xl71 2" xfId="213"/>
    <cellStyle name="xl72" xfId="37"/>
    <cellStyle name="xl72 2" xfId="201"/>
    <cellStyle name="xl73" xfId="7"/>
    <cellStyle name="xl73 2" xfId="261"/>
    <cellStyle name="xl74" xfId="13"/>
    <cellStyle name="xl74 2" xfId="253"/>
    <cellStyle name="xl75" xfId="18"/>
    <cellStyle name="xl75 2" xfId="198"/>
    <cellStyle name="xl76" xfId="46"/>
    <cellStyle name="xl76 2" xfId="373"/>
    <cellStyle name="xl77" xfId="51"/>
    <cellStyle name="xl77 2" xfId="233"/>
    <cellStyle name="xl78" xfId="47"/>
    <cellStyle name="xl78 2" xfId="230"/>
    <cellStyle name="xl79" xfId="52"/>
    <cellStyle name="xl79 2" xfId="214"/>
    <cellStyle name="xl80" xfId="56"/>
    <cellStyle name="xl80 2" xfId="372"/>
    <cellStyle name="xl81" xfId="189"/>
    <cellStyle name="xl81 2" xfId="363"/>
    <cellStyle name="xl82" xfId="59"/>
    <cellStyle name="xl82 2" xfId="232"/>
    <cellStyle name="xl83" xfId="9"/>
    <cellStyle name="xl83 2" xfId="263"/>
    <cellStyle name="xl84" xfId="19"/>
    <cellStyle name="xl84 2" xfId="248"/>
    <cellStyle name="xl85" xfId="26"/>
    <cellStyle name="xl85 2" xfId="207"/>
    <cellStyle name="xl86" xfId="20"/>
    <cellStyle name="xl86 2" xfId="374"/>
    <cellStyle name="xl87" xfId="61"/>
    <cellStyle name="xl87 2" xfId="221"/>
    <cellStyle name="xl88" xfId="65"/>
    <cellStyle name="xl88 2" xfId="193"/>
    <cellStyle name="xl89" xfId="69"/>
    <cellStyle name="xl89 2" xfId="231"/>
    <cellStyle name="xl90" xfId="80"/>
    <cellStyle name="xl90 2" xfId="367"/>
    <cellStyle name="xl91" xfId="82"/>
    <cellStyle name="xl91 2" xfId="330"/>
    <cellStyle name="xl92" xfId="76"/>
    <cellStyle name="xl92 2" xfId="210"/>
    <cellStyle name="xl93" xfId="62"/>
    <cellStyle name="xl93 2" xfId="219"/>
    <cellStyle name="xl94" xfId="74"/>
    <cellStyle name="xl94 2" xfId="197"/>
    <cellStyle name="xl95" xfId="81"/>
    <cellStyle name="xl95 2" xfId="300"/>
    <cellStyle name="xl96" xfId="83"/>
    <cellStyle name="xl96 2" xfId="316"/>
    <cellStyle name="xl97" xfId="190"/>
    <cellStyle name="xl97 2" xfId="364"/>
    <cellStyle name="xl98" xfId="77"/>
    <cellStyle name="xl98 2" xfId="203"/>
    <cellStyle name="xl99" xfId="88"/>
    <cellStyle name="xl99 2" xfId="355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89"/>
  <sheetViews>
    <sheetView showGridLines="0" tabSelected="1" zoomScaleNormal="100" workbookViewId="0">
      <selection activeCell="J1" sqref="J1:K1"/>
    </sheetView>
  </sheetViews>
  <sheetFormatPr defaultColWidth="9.140625" defaultRowHeight="12.75" outlineLevelRow="1" x14ac:dyDescent="0.2"/>
  <cols>
    <col min="1" max="1" width="9.42578125" style="1" customWidth="1"/>
    <col min="2" max="2" width="41.140625" style="1" customWidth="1"/>
    <col min="3" max="3" width="14.28515625" style="1" customWidth="1"/>
    <col min="4" max="4" width="15" style="1" customWidth="1"/>
    <col min="5" max="5" width="11.140625" style="1" customWidth="1"/>
    <col min="6" max="6" width="10" style="1" customWidth="1"/>
    <col min="7" max="7" width="14.28515625" style="1" customWidth="1"/>
    <col min="8" max="8" width="14.7109375" style="1" customWidth="1"/>
    <col min="9" max="9" width="10.85546875" style="1" customWidth="1"/>
    <col min="10" max="10" width="10" style="1" customWidth="1"/>
    <col min="11" max="11" width="10.85546875" style="1" customWidth="1"/>
    <col min="12" max="16384" width="9.140625" style="1"/>
  </cols>
  <sheetData>
    <row r="1" spans="1:11" ht="12.75" customHeight="1" x14ac:dyDescent="0.25">
      <c r="J1" s="17"/>
      <c r="K1" s="17"/>
    </row>
    <row r="2" spans="1:11" x14ac:dyDescent="0.2">
      <c r="K2" s="8"/>
    </row>
    <row r="3" spans="1:11" ht="35.450000000000003" customHeight="1" x14ac:dyDescent="0.2">
      <c r="B3" s="19" t="s">
        <v>181</v>
      </c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">
      <c r="A4" s="20"/>
      <c r="B4" s="20"/>
      <c r="C4" s="20"/>
      <c r="D4" s="20"/>
      <c r="E4" s="20"/>
      <c r="F4" s="20"/>
    </row>
    <row r="5" spans="1:11" x14ac:dyDescent="0.2">
      <c r="A5" s="2"/>
      <c r="B5" s="2"/>
      <c r="C5" s="2"/>
      <c r="D5" s="2"/>
      <c r="E5" s="2"/>
      <c r="F5" s="2"/>
      <c r="G5" s="2"/>
      <c r="I5" s="2"/>
      <c r="J5" s="2"/>
      <c r="K5" s="8" t="s">
        <v>0</v>
      </c>
    </row>
    <row r="6" spans="1:11" x14ac:dyDescent="0.2">
      <c r="A6" s="18" t="s">
        <v>1</v>
      </c>
      <c r="B6" s="18" t="s">
        <v>156</v>
      </c>
      <c r="C6" s="21" t="s">
        <v>182</v>
      </c>
      <c r="D6" s="21"/>
      <c r="E6" s="21"/>
      <c r="F6" s="21"/>
      <c r="G6" s="21" t="s">
        <v>176</v>
      </c>
      <c r="H6" s="21"/>
      <c r="I6" s="21"/>
      <c r="J6" s="21"/>
      <c r="K6" s="18" t="s">
        <v>183</v>
      </c>
    </row>
    <row r="7" spans="1:11" ht="78.75" customHeight="1" x14ac:dyDescent="0.2">
      <c r="A7" s="18"/>
      <c r="B7" s="18"/>
      <c r="C7" s="15" t="s">
        <v>149</v>
      </c>
      <c r="D7" s="15" t="s">
        <v>180</v>
      </c>
      <c r="E7" s="16" t="s">
        <v>148</v>
      </c>
      <c r="F7" s="16" t="s">
        <v>157</v>
      </c>
      <c r="G7" s="15" t="s">
        <v>149</v>
      </c>
      <c r="H7" s="15" t="s">
        <v>180</v>
      </c>
      <c r="I7" s="16" t="s">
        <v>148</v>
      </c>
      <c r="J7" s="16" t="s">
        <v>157</v>
      </c>
      <c r="K7" s="18"/>
    </row>
    <row r="8" spans="1:11" x14ac:dyDescent="0.2">
      <c r="A8" s="4" t="s">
        <v>151</v>
      </c>
      <c r="B8" s="4" t="s">
        <v>152</v>
      </c>
      <c r="C8" s="4" t="s">
        <v>153</v>
      </c>
      <c r="D8" s="4" t="s">
        <v>163</v>
      </c>
      <c r="E8" s="4" t="s">
        <v>164</v>
      </c>
      <c r="F8" s="4" t="s">
        <v>154</v>
      </c>
      <c r="G8" s="4" t="s">
        <v>155</v>
      </c>
      <c r="H8" s="4" t="s">
        <v>165</v>
      </c>
      <c r="I8" s="4" t="s">
        <v>166</v>
      </c>
      <c r="J8" s="4" t="s">
        <v>167</v>
      </c>
      <c r="K8" s="4" t="s">
        <v>168</v>
      </c>
    </row>
    <row r="9" spans="1:11" x14ac:dyDescent="0.2">
      <c r="A9" s="14" t="s">
        <v>147</v>
      </c>
      <c r="B9" s="10" t="s">
        <v>150</v>
      </c>
      <c r="C9" s="5">
        <f>C10+C21+C23+C27+C39+C44+C48+C57+C61+C69+C75+C80+C84+C86</f>
        <v>214990806.05036002</v>
      </c>
      <c r="D9" s="5">
        <f>D10+D21+D23+D27+D39+D44+D48+D57+D61+D69+D75+D80+D84+D86</f>
        <v>135860621.28957999</v>
      </c>
      <c r="E9" s="5">
        <f>D9/C9*100</f>
        <v>63.193688970009084</v>
      </c>
      <c r="F9" s="5">
        <f>D9/$D$9*100</f>
        <v>100</v>
      </c>
      <c r="G9" s="5">
        <v>181141032.37979999</v>
      </c>
      <c r="H9" s="5">
        <v>111812613.2675</v>
      </c>
      <c r="I9" s="5">
        <v>61.726827874681376</v>
      </c>
      <c r="J9" s="5">
        <v>100</v>
      </c>
      <c r="K9" s="5">
        <f>D9/H9*100</f>
        <v>121.50741970813941</v>
      </c>
    </row>
    <row r="10" spans="1:11" x14ac:dyDescent="0.2">
      <c r="A10" s="9" t="s">
        <v>174</v>
      </c>
      <c r="B10" s="11" t="s">
        <v>2</v>
      </c>
      <c r="C10" s="6">
        <f>C11+C12+C13+C14+C15+C16+C17+C18+C19+C20</f>
        <v>17985423.588190001</v>
      </c>
      <c r="D10" s="6">
        <f>D11+D12+D13+D14+D15+D16+D17+D18+D19+D20</f>
        <v>10581572.279310001</v>
      </c>
      <c r="E10" s="6">
        <f t="shared" ref="E10:E70" si="0">D10/C10*100</f>
        <v>58.834156601450935</v>
      </c>
      <c r="F10" s="6">
        <f t="shared" ref="F10:F70" si="1">D10/$D$9*100</f>
        <v>7.7885498968504789</v>
      </c>
      <c r="G10" s="6">
        <v>16923473.80266</v>
      </c>
      <c r="H10" s="6">
        <v>10205341.48742</v>
      </c>
      <c r="I10" s="6">
        <v>60.302876385910466</v>
      </c>
      <c r="J10" s="6">
        <v>9.1271826936061196</v>
      </c>
      <c r="K10" s="6">
        <f t="shared" ref="K10:K71" si="2">D10/H10*100</f>
        <v>103.68660659081105</v>
      </c>
    </row>
    <row r="11" spans="1:11" ht="38.25" outlineLevel="1" x14ac:dyDescent="0.2">
      <c r="A11" s="4" t="s">
        <v>3</v>
      </c>
      <c r="B11" s="12" t="s">
        <v>4</v>
      </c>
      <c r="C11" s="7">
        <v>124977.30481999999</v>
      </c>
      <c r="D11" s="7">
        <v>80276.612129999994</v>
      </c>
      <c r="E11" s="7">
        <f t="shared" si="0"/>
        <v>64.232951931248081</v>
      </c>
      <c r="F11" s="7">
        <f t="shared" si="1"/>
        <v>5.9087476097208831E-2</v>
      </c>
      <c r="G11" s="7">
        <v>126942.64898</v>
      </c>
      <c r="H11" s="7">
        <v>90586.345400000006</v>
      </c>
      <c r="I11" s="7">
        <v>71.360055999991005</v>
      </c>
      <c r="J11" s="7">
        <v>8.1016213424224007E-2</v>
      </c>
      <c r="K11" s="7">
        <f t="shared" si="2"/>
        <v>88.618888172962968</v>
      </c>
    </row>
    <row r="12" spans="1:11" ht="51" outlineLevel="1" x14ac:dyDescent="0.2">
      <c r="A12" s="4" t="s">
        <v>5</v>
      </c>
      <c r="B12" s="12" t="s">
        <v>6</v>
      </c>
      <c r="C12" s="7">
        <v>868126.30937000003</v>
      </c>
      <c r="D12" s="7">
        <v>512593.07814</v>
      </c>
      <c r="E12" s="7">
        <f t="shared" si="0"/>
        <v>59.045909864428502</v>
      </c>
      <c r="F12" s="7">
        <f t="shared" si="1"/>
        <v>0.37729334171631229</v>
      </c>
      <c r="G12" s="7">
        <v>818698.04464999994</v>
      </c>
      <c r="H12" s="7">
        <v>532690.19830000005</v>
      </c>
      <c r="I12" s="7">
        <v>65.065527123340019</v>
      </c>
      <c r="J12" s="7">
        <v>0.47641333364205912</v>
      </c>
      <c r="K12" s="7">
        <f t="shared" si="2"/>
        <v>96.227240481590059</v>
      </c>
    </row>
    <row r="13" spans="1:11" ht="51" outlineLevel="1" x14ac:dyDescent="0.2">
      <c r="A13" s="4" t="s">
        <v>7</v>
      </c>
      <c r="B13" s="12" t="s">
        <v>8</v>
      </c>
      <c r="C13" s="7">
        <v>7609011.9883300001</v>
      </c>
      <c r="D13" s="7">
        <v>4887360.6681599999</v>
      </c>
      <c r="E13" s="7">
        <f t="shared" si="0"/>
        <v>64.231212615458915</v>
      </c>
      <c r="F13" s="7">
        <f t="shared" si="1"/>
        <v>3.597334254598203</v>
      </c>
      <c r="G13" s="7">
        <v>7257053.5861200001</v>
      </c>
      <c r="H13" s="7">
        <v>4814133.1537100002</v>
      </c>
      <c r="I13" s="7">
        <v>66.337296487897191</v>
      </c>
      <c r="J13" s="7">
        <v>4.3055367485175307</v>
      </c>
      <c r="K13" s="7">
        <f t="shared" si="2"/>
        <v>101.52109449639065</v>
      </c>
    </row>
    <row r="14" spans="1:11" outlineLevel="1" x14ac:dyDescent="0.2">
      <c r="A14" s="4" t="s">
        <v>9</v>
      </c>
      <c r="B14" s="12" t="s">
        <v>10</v>
      </c>
      <c r="C14" s="7">
        <v>398820.48941000004</v>
      </c>
      <c r="D14" s="7">
        <v>282912.44757999998</v>
      </c>
      <c r="E14" s="7">
        <f t="shared" si="0"/>
        <v>70.937290107268552</v>
      </c>
      <c r="F14" s="7">
        <f t="shared" si="1"/>
        <v>0.20823726911787527</v>
      </c>
      <c r="G14" s="7">
        <v>378468.62058999995</v>
      </c>
      <c r="H14" s="7">
        <v>232396.83953</v>
      </c>
      <c r="I14" s="7">
        <v>61.404519922342139</v>
      </c>
      <c r="J14" s="7">
        <v>0.20784492262426141</v>
      </c>
      <c r="K14" s="7">
        <f t="shared" si="2"/>
        <v>121.73678788066262</v>
      </c>
    </row>
    <row r="15" spans="1:11" ht="38.25" outlineLevel="1" x14ac:dyDescent="0.2">
      <c r="A15" s="4" t="s">
        <v>11</v>
      </c>
      <c r="B15" s="12" t="s">
        <v>12</v>
      </c>
      <c r="C15" s="7">
        <v>576982.79304000002</v>
      </c>
      <c r="D15" s="7">
        <v>380875.2905</v>
      </c>
      <c r="E15" s="7">
        <f t="shared" si="0"/>
        <v>66.011550967273877</v>
      </c>
      <c r="F15" s="7">
        <f t="shared" si="1"/>
        <v>0.28034266801134655</v>
      </c>
      <c r="G15" s="7">
        <v>559249.15023999999</v>
      </c>
      <c r="H15" s="7">
        <v>373427.94819999998</v>
      </c>
      <c r="I15" s="7">
        <v>66.773091749847907</v>
      </c>
      <c r="J15" s="7">
        <v>0.33397658572437855</v>
      </c>
      <c r="K15" s="7">
        <f t="shared" si="2"/>
        <v>101.99431840490188</v>
      </c>
    </row>
    <row r="16" spans="1:11" ht="25.5" outlineLevel="1" x14ac:dyDescent="0.2">
      <c r="A16" s="4" t="s">
        <v>13</v>
      </c>
      <c r="B16" s="12" t="s">
        <v>14</v>
      </c>
      <c r="C16" s="7">
        <v>404022.42644000001</v>
      </c>
      <c r="D16" s="7">
        <v>320341.25264999998</v>
      </c>
      <c r="E16" s="7">
        <f t="shared" si="0"/>
        <v>79.287987915089857</v>
      </c>
      <c r="F16" s="7">
        <f t="shared" si="1"/>
        <v>0.23578668315317719</v>
      </c>
      <c r="G16" s="7">
        <v>254702.69496000002</v>
      </c>
      <c r="H16" s="7">
        <v>214863.48525</v>
      </c>
      <c r="I16" s="7">
        <v>84.358544099324661</v>
      </c>
      <c r="J16" s="7">
        <v>0.19216390617394977</v>
      </c>
      <c r="K16" s="7">
        <f t="shared" si="2"/>
        <v>149.09059688633158</v>
      </c>
    </row>
    <row r="17" spans="1:11" ht="25.5" outlineLevel="1" x14ac:dyDescent="0.2">
      <c r="A17" s="4" t="s">
        <v>169</v>
      </c>
      <c r="B17" s="12" t="s">
        <v>175</v>
      </c>
      <c r="C17" s="7">
        <v>166</v>
      </c>
      <c r="D17" s="7">
        <v>0</v>
      </c>
      <c r="E17" s="7">
        <f t="shared" si="0"/>
        <v>0</v>
      </c>
      <c r="F17" s="7">
        <f t="shared" si="1"/>
        <v>0</v>
      </c>
      <c r="G17" s="7">
        <v>160</v>
      </c>
      <c r="H17" s="7">
        <v>145.19999999999999</v>
      </c>
      <c r="I17" s="7">
        <v>90.75</v>
      </c>
      <c r="J17" s="7">
        <v>1.2986012557690977E-4</v>
      </c>
      <c r="K17" s="7">
        <f t="shared" si="2"/>
        <v>0</v>
      </c>
    </row>
    <row r="18" spans="1:11" outlineLevel="1" x14ac:dyDescent="0.2">
      <c r="A18" s="4" t="s">
        <v>15</v>
      </c>
      <c r="B18" s="12" t="s">
        <v>16</v>
      </c>
      <c r="C18" s="7">
        <v>528226.60904000001</v>
      </c>
      <c r="D18" s="7">
        <v>0</v>
      </c>
      <c r="E18" s="7">
        <f t="shared" si="0"/>
        <v>0</v>
      </c>
      <c r="F18" s="7">
        <f t="shared" si="1"/>
        <v>0</v>
      </c>
      <c r="G18" s="7">
        <v>418267.81285000005</v>
      </c>
      <c r="H18" s="7">
        <v>0</v>
      </c>
      <c r="I18" s="7">
        <v>0</v>
      </c>
      <c r="J18" s="7">
        <v>0</v>
      </c>
      <c r="K18" s="7">
        <v>0</v>
      </c>
    </row>
    <row r="19" spans="1:11" ht="25.5" outlineLevel="1" x14ac:dyDescent="0.2">
      <c r="A19" s="4" t="s">
        <v>17</v>
      </c>
      <c r="B19" s="12" t="s">
        <v>18</v>
      </c>
      <c r="C19" s="7">
        <v>5050</v>
      </c>
      <c r="D19" s="7">
        <v>0</v>
      </c>
      <c r="E19" s="7">
        <f t="shared" si="0"/>
        <v>0</v>
      </c>
      <c r="F19" s="7">
        <f t="shared" si="1"/>
        <v>0</v>
      </c>
      <c r="G19" s="7">
        <v>26500</v>
      </c>
      <c r="H19" s="7">
        <v>0</v>
      </c>
      <c r="I19" s="7">
        <v>0</v>
      </c>
      <c r="J19" s="7">
        <v>0</v>
      </c>
      <c r="K19" s="7">
        <v>0</v>
      </c>
    </row>
    <row r="20" spans="1:11" outlineLevel="1" x14ac:dyDescent="0.2">
      <c r="A20" s="4" t="s">
        <v>19</v>
      </c>
      <c r="B20" s="12" t="s">
        <v>20</v>
      </c>
      <c r="C20" s="7">
        <v>7470039.6677399995</v>
      </c>
      <c r="D20" s="7">
        <v>4117212.9301499999</v>
      </c>
      <c r="E20" s="7">
        <f t="shared" si="0"/>
        <v>55.116346274980756</v>
      </c>
      <c r="F20" s="7">
        <f t="shared" si="1"/>
        <v>3.030468204156354</v>
      </c>
      <c r="G20" s="7">
        <v>7083431.2442700006</v>
      </c>
      <c r="H20" s="7">
        <v>3947098.31703</v>
      </c>
      <c r="I20" s="7">
        <v>55.722970703258056</v>
      </c>
      <c r="J20" s="7">
        <v>3.5301011233741399</v>
      </c>
      <c r="K20" s="7">
        <f t="shared" si="2"/>
        <v>104.30986510738862</v>
      </c>
    </row>
    <row r="21" spans="1:11" x14ac:dyDescent="0.2">
      <c r="A21" s="3" t="s">
        <v>21</v>
      </c>
      <c r="B21" s="13" t="s">
        <v>22</v>
      </c>
      <c r="C21" s="6">
        <f>C22</f>
        <v>71362.100000000006</v>
      </c>
      <c r="D21" s="6">
        <f>D22</f>
        <v>46313.966039999999</v>
      </c>
      <c r="E21" s="6">
        <f t="shared" si="0"/>
        <v>64.899948347932579</v>
      </c>
      <c r="F21" s="6">
        <f t="shared" si="1"/>
        <v>3.4089323013829109E-2</v>
      </c>
      <c r="G21" s="6">
        <v>74243.199999999997</v>
      </c>
      <c r="H21" s="6">
        <v>46346.833490000005</v>
      </c>
      <c r="I21" s="6">
        <v>62.425694864984273</v>
      </c>
      <c r="J21" s="6">
        <v>4.1450451908426507E-2</v>
      </c>
      <c r="K21" s="6">
        <f t="shared" si="2"/>
        <v>99.929083720450734</v>
      </c>
    </row>
    <row r="22" spans="1:11" outlineLevel="1" x14ac:dyDescent="0.2">
      <c r="A22" s="4" t="s">
        <v>23</v>
      </c>
      <c r="B22" s="12" t="s">
        <v>24</v>
      </c>
      <c r="C22" s="7">
        <v>71362.100000000006</v>
      </c>
      <c r="D22" s="7">
        <v>46313.966039999999</v>
      </c>
      <c r="E22" s="7">
        <f t="shared" si="0"/>
        <v>64.899948347932579</v>
      </c>
      <c r="F22" s="7">
        <f t="shared" si="1"/>
        <v>3.4089323013829109E-2</v>
      </c>
      <c r="G22" s="7">
        <v>74243.199999999997</v>
      </c>
      <c r="H22" s="7">
        <v>46346.833490000005</v>
      </c>
      <c r="I22" s="7">
        <v>62.425694864984273</v>
      </c>
      <c r="J22" s="7">
        <v>4.1450451908426507E-2</v>
      </c>
      <c r="K22" s="7">
        <f t="shared" si="2"/>
        <v>99.929083720450734</v>
      </c>
    </row>
    <row r="23" spans="1:11" ht="26.45" customHeight="1" x14ac:dyDescent="0.2">
      <c r="A23" s="3" t="s">
        <v>25</v>
      </c>
      <c r="B23" s="13" t="s">
        <v>26</v>
      </c>
      <c r="C23" s="6">
        <f>C24+C25+C26</f>
        <v>3244166.2705099997</v>
      </c>
      <c r="D23" s="6">
        <f>D24+D25+D26</f>
        <v>2120662.4479999999</v>
      </c>
      <c r="E23" s="6">
        <f t="shared" si="0"/>
        <v>65.368488270073186</v>
      </c>
      <c r="F23" s="6">
        <f t="shared" si="1"/>
        <v>1.5609103122529639</v>
      </c>
      <c r="G23" s="6">
        <v>2780907.5021899999</v>
      </c>
      <c r="H23" s="6">
        <v>1583842.6620699998</v>
      </c>
      <c r="I23" s="6">
        <v>56.954165531313208</v>
      </c>
      <c r="J23" s="6">
        <v>1.4165151996589345</v>
      </c>
      <c r="K23" s="6">
        <f t="shared" si="2"/>
        <v>133.89350462554182</v>
      </c>
    </row>
    <row r="24" spans="1:11" ht="38.25" outlineLevel="1" x14ac:dyDescent="0.2">
      <c r="A24" s="4" t="s">
        <v>27</v>
      </c>
      <c r="B24" s="12" t="s">
        <v>28</v>
      </c>
      <c r="C24" s="7">
        <v>998963.57313999999</v>
      </c>
      <c r="D24" s="7">
        <v>587454.12472000008</v>
      </c>
      <c r="E24" s="7">
        <f t="shared" si="0"/>
        <v>58.806360964041993</v>
      </c>
      <c r="F24" s="7">
        <f t="shared" si="1"/>
        <v>0.43239469917325907</v>
      </c>
      <c r="G24" s="7">
        <v>852157.79505999992</v>
      </c>
      <c r="H24" s="7">
        <v>380286.77463999996</v>
      </c>
      <c r="I24" s="7">
        <v>44.626332921501252</v>
      </c>
      <c r="J24" s="7">
        <v>0.34011080103297792</v>
      </c>
      <c r="K24" s="7">
        <f t="shared" si="2"/>
        <v>154.4766118348754</v>
      </c>
    </row>
    <row r="25" spans="1:11" outlineLevel="1" x14ac:dyDescent="0.2">
      <c r="A25" s="4" t="s">
        <v>29</v>
      </c>
      <c r="B25" s="12" t="s">
        <v>30</v>
      </c>
      <c r="C25" s="7">
        <v>1672988.4818199999</v>
      </c>
      <c r="D25" s="7">
        <v>1112357.5339200001</v>
      </c>
      <c r="E25" s="7">
        <f t="shared" si="0"/>
        <v>66.48925237727255</v>
      </c>
      <c r="F25" s="7">
        <f t="shared" si="1"/>
        <v>0.81874904101098334</v>
      </c>
      <c r="G25" s="7">
        <v>1501834.6575799999</v>
      </c>
      <c r="H25" s="7">
        <v>938237.03324999998</v>
      </c>
      <c r="I25" s="7">
        <v>62.47272484454713</v>
      </c>
      <c r="J25" s="7">
        <v>0.83911555756716449</v>
      </c>
      <c r="K25" s="7">
        <f t="shared" si="2"/>
        <v>118.55826347707217</v>
      </c>
    </row>
    <row r="26" spans="1:11" ht="26.45" customHeight="1" outlineLevel="1" x14ac:dyDescent="0.2">
      <c r="A26" s="4" t="s">
        <v>31</v>
      </c>
      <c r="B26" s="12" t="s">
        <v>32</v>
      </c>
      <c r="C26" s="7">
        <v>572214.21554999996</v>
      </c>
      <c r="D26" s="7">
        <v>420850.78936</v>
      </c>
      <c r="E26" s="7">
        <f t="shared" si="0"/>
        <v>73.547768986390409</v>
      </c>
      <c r="F26" s="7">
        <f t="shared" si="1"/>
        <v>0.30976657206872182</v>
      </c>
      <c r="G26" s="7">
        <v>426915.04955</v>
      </c>
      <c r="H26" s="7">
        <v>265318.85418000002</v>
      </c>
      <c r="I26" s="7">
        <v>62.147927195273553</v>
      </c>
      <c r="J26" s="7">
        <v>0.23728884105879214</v>
      </c>
      <c r="K26" s="7">
        <f t="shared" si="2"/>
        <v>158.62076242590831</v>
      </c>
    </row>
    <row r="27" spans="1:11" x14ac:dyDescent="0.2">
      <c r="A27" s="3" t="s">
        <v>33</v>
      </c>
      <c r="B27" s="13" t="s">
        <v>34</v>
      </c>
      <c r="C27" s="6">
        <f>C28+C29+C30+C31+C32+C33+C34+C35+C36+C37+C38</f>
        <v>34554505.271010004</v>
      </c>
      <c r="D27" s="6">
        <f>D28+D29+D30+D31+D32+D33+D34+D35+D36+D37+D38</f>
        <v>18945185.567089997</v>
      </c>
      <c r="E27" s="6">
        <f t="shared" si="0"/>
        <v>54.826962268750322</v>
      </c>
      <c r="F27" s="6">
        <f t="shared" si="1"/>
        <v>13.944574511189153</v>
      </c>
      <c r="G27" s="6">
        <v>29165517.93369</v>
      </c>
      <c r="H27" s="6">
        <v>16525194.424870001</v>
      </c>
      <c r="I27" s="6">
        <v>56.66004101981413</v>
      </c>
      <c r="J27" s="6">
        <v>14.779365173529394</v>
      </c>
      <c r="K27" s="6">
        <f t="shared" si="2"/>
        <v>114.64425216430718</v>
      </c>
    </row>
    <row r="28" spans="1:11" outlineLevel="1" x14ac:dyDescent="0.2">
      <c r="A28" s="4" t="s">
        <v>35</v>
      </c>
      <c r="B28" s="12" t="s">
        <v>36</v>
      </c>
      <c r="C28" s="7">
        <v>189811.89337000001</v>
      </c>
      <c r="D28" s="7">
        <v>135004.06094999998</v>
      </c>
      <c r="E28" s="7">
        <f t="shared" si="0"/>
        <v>71.125185336430306</v>
      </c>
      <c r="F28" s="7">
        <f t="shared" si="1"/>
        <v>9.9369530087931604E-2</v>
      </c>
      <c r="G28" s="7">
        <v>105074.876</v>
      </c>
      <c r="H28" s="7">
        <v>69214.781950000004</v>
      </c>
      <c r="I28" s="7">
        <v>65.871866410767879</v>
      </c>
      <c r="J28" s="7">
        <v>6.1902481238329414E-2</v>
      </c>
      <c r="K28" s="7">
        <f t="shared" si="2"/>
        <v>195.05090841364699</v>
      </c>
    </row>
    <row r="29" spans="1:11" outlineLevel="1" x14ac:dyDescent="0.2">
      <c r="A29" s="4" t="s">
        <v>170</v>
      </c>
      <c r="B29" s="12" t="s">
        <v>158</v>
      </c>
      <c r="C29" s="7">
        <v>364.97</v>
      </c>
      <c r="D29" s="7">
        <v>66.632999999999996</v>
      </c>
      <c r="E29" s="7">
        <v>0</v>
      </c>
      <c r="F29" s="7">
        <f t="shared" si="1"/>
        <v>4.9045116508024178E-5</v>
      </c>
      <c r="G29" s="7">
        <v>340</v>
      </c>
      <c r="H29" s="7">
        <v>12.824999999999999</v>
      </c>
      <c r="I29" s="7">
        <v>3.7720588235294117</v>
      </c>
      <c r="J29" s="7">
        <v>1.1470083405811763E-5</v>
      </c>
      <c r="K29" s="7">
        <f t="shared" si="2"/>
        <v>519.55555555555554</v>
      </c>
    </row>
    <row r="30" spans="1:11" outlineLevel="1" x14ac:dyDescent="0.2">
      <c r="A30" s="4" t="s">
        <v>37</v>
      </c>
      <c r="B30" s="12" t="s">
        <v>38</v>
      </c>
      <c r="C30" s="7">
        <v>8761</v>
      </c>
      <c r="D30" s="7">
        <v>0</v>
      </c>
      <c r="E30" s="7">
        <f t="shared" si="0"/>
        <v>0</v>
      </c>
      <c r="F30" s="7">
        <f t="shared" si="1"/>
        <v>0</v>
      </c>
      <c r="G30" s="7">
        <v>8424</v>
      </c>
      <c r="H30" s="7">
        <v>0</v>
      </c>
      <c r="I30" s="7">
        <v>0</v>
      </c>
      <c r="J30" s="7">
        <v>0</v>
      </c>
      <c r="K30" s="7">
        <v>0</v>
      </c>
    </row>
    <row r="31" spans="1:11" outlineLevel="1" x14ac:dyDescent="0.2">
      <c r="A31" s="4" t="s">
        <v>39</v>
      </c>
      <c r="B31" s="12" t="s">
        <v>40</v>
      </c>
      <c r="C31" s="7">
        <v>6074879.85396</v>
      </c>
      <c r="D31" s="7">
        <v>4448163.2908100002</v>
      </c>
      <c r="E31" s="7">
        <f t="shared" si="0"/>
        <v>73.222243035973776</v>
      </c>
      <c r="F31" s="7">
        <f t="shared" si="1"/>
        <v>3.2740637048383334</v>
      </c>
      <c r="G31" s="7">
        <v>5265147.6949499995</v>
      </c>
      <c r="H31" s="7">
        <v>4036003.8830200001</v>
      </c>
      <c r="I31" s="7">
        <v>76.655093396355866</v>
      </c>
      <c r="J31" s="7">
        <v>3.609614125880666</v>
      </c>
      <c r="K31" s="7">
        <f t="shared" si="2"/>
        <v>110.21206668120438</v>
      </c>
    </row>
    <row r="32" spans="1:11" outlineLevel="1" x14ac:dyDescent="0.2">
      <c r="A32" s="4" t="s">
        <v>41</v>
      </c>
      <c r="B32" s="12" t="s">
        <v>42</v>
      </c>
      <c r="C32" s="7">
        <v>66750.399999999994</v>
      </c>
      <c r="D32" s="7">
        <v>6862.2344199999998</v>
      </c>
      <c r="E32" s="7">
        <f t="shared" si="0"/>
        <v>10.280439398115968</v>
      </c>
      <c r="F32" s="7">
        <f t="shared" si="1"/>
        <v>5.050937022710574E-3</v>
      </c>
      <c r="G32" s="7">
        <v>47825.148799999995</v>
      </c>
      <c r="H32" s="7">
        <v>12158.698619999999</v>
      </c>
      <c r="I32" s="7">
        <v>25.423232180304268</v>
      </c>
      <c r="J32" s="7">
        <v>1.0874174446590907E-2</v>
      </c>
      <c r="K32" s="7">
        <f t="shared" si="2"/>
        <v>56.438889016561546</v>
      </c>
    </row>
    <row r="33" spans="1:11" outlineLevel="1" x14ac:dyDescent="0.2">
      <c r="A33" s="4" t="s">
        <v>43</v>
      </c>
      <c r="B33" s="12" t="s">
        <v>44</v>
      </c>
      <c r="C33" s="7">
        <v>1713247.2</v>
      </c>
      <c r="D33" s="7">
        <v>1127052.5797000001</v>
      </c>
      <c r="E33" s="7">
        <f t="shared" si="0"/>
        <v>65.78458611810369</v>
      </c>
      <c r="F33" s="7">
        <f t="shared" si="1"/>
        <v>0.82956530671072448</v>
      </c>
      <c r="G33" s="7">
        <v>1666609.4846600001</v>
      </c>
      <c r="H33" s="7">
        <v>943273.30108</v>
      </c>
      <c r="I33" s="7">
        <v>56.598339908789988</v>
      </c>
      <c r="J33" s="7">
        <v>0.84361976123688043</v>
      </c>
      <c r="K33" s="7">
        <f t="shared" si="2"/>
        <v>119.48314220381116</v>
      </c>
    </row>
    <row r="34" spans="1:11" outlineLevel="1" x14ac:dyDescent="0.2">
      <c r="A34" s="4" t="s">
        <v>45</v>
      </c>
      <c r="B34" s="12" t="s">
        <v>46</v>
      </c>
      <c r="C34" s="7">
        <v>910083.26361000002</v>
      </c>
      <c r="D34" s="7">
        <v>440515.71235000005</v>
      </c>
      <c r="E34" s="7">
        <f t="shared" si="0"/>
        <v>48.403891156356352</v>
      </c>
      <c r="F34" s="7">
        <f t="shared" si="1"/>
        <v>0.32424090819595419</v>
      </c>
      <c r="G34" s="7">
        <v>348235.83364999999</v>
      </c>
      <c r="H34" s="7">
        <v>229650.49812</v>
      </c>
      <c r="I34" s="7">
        <v>65.946831408169757</v>
      </c>
      <c r="J34" s="7">
        <v>0.20538872262164659</v>
      </c>
      <c r="K34" s="7">
        <f t="shared" si="2"/>
        <v>191.82005523881597</v>
      </c>
    </row>
    <row r="35" spans="1:11" outlineLevel="1" x14ac:dyDescent="0.2">
      <c r="A35" s="4" t="s">
        <v>47</v>
      </c>
      <c r="B35" s="12" t="s">
        <v>48</v>
      </c>
      <c r="C35" s="7">
        <v>19071482.782159999</v>
      </c>
      <c r="D35" s="7">
        <v>9737015.3917399999</v>
      </c>
      <c r="E35" s="7">
        <f t="shared" si="0"/>
        <v>51.055366291960667</v>
      </c>
      <c r="F35" s="7">
        <f t="shared" si="1"/>
        <v>7.1669151070537565</v>
      </c>
      <c r="G35" s="7">
        <v>15911393.737299999</v>
      </c>
      <c r="H35" s="7">
        <v>7374128.9228100004</v>
      </c>
      <c r="I35" s="7">
        <v>46.344959118969761</v>
      </c>
      <c r="J35" s="7">
        <v>6.5950778783500628</v>
      </c>
      <c r="K35" s="7">
        <f t="shared" si="2"/>
        <v>132.04292322068045</v>
      </c>
    </row>
    <row r="36" spans="1:11" outlineLevel="1" x14ac:dyDescent="0.2">
      <c r="A36" s="4" t="s">
        <v>49</v>
      </c>
      <c r="B36" s="12" t="s">
        <v>50</v>
      </c>
      <c r="C36" s="7">
        <v>1406555.66016</v>
      </c>
      <c r="D36" s="7">
        <v>555484.97600000002</v>
      </c>
      <c r="E36" s="7">
        <f t="shared" si="0"/>
        <v>39.492569809630709</v>
      </c>
      <c r="F36" s="7">
        <f t="shared" si="1"/>
        <v>0.40886385674331061</v>
      </c>
      <c r="G36" s="7">
        <v>1159118.83204</v>
      </c>
      <c r="H36" s="7">
        <v>583337.93983000005</v>
      </c>
      <c r="I36" s="7">
        <v>50.325982436447006</v>
      </c>
      <c r="J36" s="7">
        <v>0.5217103176315403</v>
      </c>
      <c r="K36" s="7">
        <f t="shared" si="2"/>
        <v>95.225243906110904</v>
      </c>
    </row>
    <row r="37" spans="1:11" ht="25.5" outlineLevel="1" x14ac:dyDescent="0.2">
      <c r="A37" s="4" t="s">
        <v>51</v>
      </c>
      <c r="B37" s="12" t="s">
        <v>52</v>
      </c>
      <c r="C37" s="7">
        <v>16972</v>
      </c>
      <c r="D37" s="7">
        <v>5990</v>
      </c>
      <c r="E37" s="7">
        <f t="shared" si="0"/>
        <v>35.293424463822767</v>
      </c>
      <c r="F37" s="7">
        <f t="shared" si="1"/>
        <v>4.4089302280111179E-3</v>
      </c>
      <c r="G37" s="7">
        <v>6900</v>
      </c>
      <c r="H37" s="7">
        <v>6400</v>
      </c>
      <c r="I37" s="7">
        <v>92.753623188405797</v>
      </c>
      <c r="J37" s="7">
        <v>5.7238622843816993E-3</v>
      </c>
      <c r="K37" s="7">
        <f t="shared" si="2"/>
        <v>93.59375</v>
      </c>
    </row>
    <row r="38" spans="1:11" ht="25.5" outlineLevel="1" x14ac:dyDescent="0.2">
      <c r="A38" s="4" t="s">
        <v>53</v>
      </c>
      <c r="B38" s="12" t="s">
        <v>54</v>
      </c>
      <c r="C38" s="7">
        <v>5095596.2477500001</v>
      </c>
      <c r="D38" s="7">
        <v>2489030.6881200001</v>
      </c>
      <c r="E38" s="7">
        <f t="shared" si="0"/>
        <v>48.846701486976144</v>
      </c>
      <c r="F38" s="7">
        <f t="shared" si="1"/>
        <v>1.8320471851919169</v>
      </c>
      <c r="G38" s="7">
        <v>4646448.3262900002</v>
      </c>
      <c r="H38" s="7">
        <v>3271013.5744400001</v>
      </c>
      <c r="I38" s="7">
        <v>70.398148106637208</v>
      </c>
      <c r="J38" s="7">
        <v>2.9254423797558884</v>
      </c>
      <c r="K38" s="7">
        <f t="shared" si="2"/>
        <v>76.093560343788056</v>
      </c>
    </row>
    <row r="39" spans="1:11" x14ac:dyDescent="0.2">
      <c r="A39" s="3" t="s">
        <v>55</v>
      </c>
      <c r="B39" s="13" t="s">
        <v>56</v>
      </c>
      <c r="C39" s="6">
        <f>C40+C41+C42+C43</f>
        <v>26637391.392270003</v>
      </c>
      <c r="D39" s="6">
        <f>D40+D41+D42+D43</f>
        <v>13440356.751860002</v>
      </c>
      <c r="E39" s="6">
        <f t="shared" si="0"/>
        <v>50.456730367975545</v>
      </c>
      <c r="F39" s="6">
        <f t="shared" si="1"/>
        <v>9.8927537827260235</v>
      </c>
      <c r="G39" s="6">
        <f>G40+G41+G42+G43</f>
        <v>22423812.957999997</v>
      </c>
      <c r="H39" s="6">
        <f>H40+H41+H42+H43</f>
        <v>9979471.8887400012</v>
      </c>
      <c r="I39" s="6">
        <v>44.503902647741661</v>
      </c>
      <c r="J39" s="6">
        <v>8.9251754315634813</v>
      </c>
      <c r="K39" s="6">
        <f t="shared" si="2"/>
        <v>134.68004020358003</v>
      </c>
    </row>
    <row r="40" spans="1:11" outlineLevel="1" x14ac:dyDescent="0.2">
      <c r="A40" s="4" t="s">
        <v>57</v>
      </c>
      <c r="B40" s="12" t="s">
        <v>58</v>
      </c>
      <c r="C40" s="7">
        <v>5563875.2595500005</v>
      </c>
      <c r="D40" s="7">
        <v>2478650.4841199997</v>
      </c>
      <c r="E40" s="7">
        <f t="shared" si="0"/>
        <v>44.54899451359141</v>
      </c>
      <c r="F40" s="7">
        <f t="shared" si="1"/>
        <v>1.8244068521053518</v>
      </c>
      <c r="G40" s="7">
        <v>3502750.9839899996</v>
      </c>
      <c r="H40" s="7">
        <v>1501051.2071400001</v>
      </c>
      <c r="I40" s="7">
        <v>42.853494696050184</v>
      </c>
      <c r="J40" s="7">
        <v>1.3424703736678543</v>
      </c>
      <c r="K40" s="7">
        <f t="shared" si="2"/>
        <v>165.12764336951903</v>
      </c>
    </row>
    <row r="41" spans="1:11" outlineLevel="1" x14ac:dyDescent="0.2">
      <c r="A41" s="4" t="s">
        <v>59</v>
      </c>
      <c r="B41" s="12" t="s">
        <v>60</v>
      </c>
      <c r="C41" s="7">
        <v>12335295.23415</v>
      </c>
      <c r="D41" s="7">
        <v>6929040.0852600001</v>
      </c>
      <c r="E41" s="7">
        <f t="shared" si="0"/>
        <v>56.172470571090194</v>
      </c>
      <c r="F41" s="7">
        <f t="shared" si="1"/>
        <v>5.1001092292159509</v>
      </c>
      <c r="G41" s="7">
        <v>11401450.106959999</v>
      </c>
      <c r="H41" s="7">
        <v>4941956.5522700008</v>
      </c>
      <c r="I41" s="7">
        <v>43.344982488264286</v>
      </c>
      <c r="J41" s="7">
        <v>4.4198560500923865</v>
      </c>
      <c r="K41" s="7">
        <f t="shared" si="2"/>
        <v>140.20843793289254</v>
      </c>
    </row>
    <row r="42" spans="1:11" outlineLevel="1" x14ac:dyDescent="0.2">
      <c r="A42" s="4" t="s">
        <v>61</v>
      </c>
      <c r="B42" s="12" t="s">
        <v>62</v>
      </c>
      <c r="C42" s="7">
        <v>7733530.2485600002</v>
      </c>
      <c r="D42" s="7">
        <v>3356661.7184600001</v>
      </c>
      <c r="E42" s="7">
        <f t="shared" si="0"/>
        <v>43.404003224594845</v>
      </c>
      <c r="F42" s="7">
        <f t="shared" si="1"/>
        <v>2.4706656620577694</v>
      </c>
      <c r="G42" s="7">
        <v>6771247.3098599995</v>
      </c>
      <c r="H42" s="7">
        <v>3016858.6291499999</v>
      </c>
      <c r="I42" s="7">
        <v>44.553957211944983</v>
      </c>
      <c r="J42" s="7">
        <v>2.6981380194848685</v>
      </c>
      <c r="K42" s="7">
        <f t="shared" si="2"/>
        <v>111.26347406625878</v>
      </c>
    </row>
    <row r="43" spans="1:11" ht="25.5" outlineLevel="1" x14ac:dyDescent="0.2">
      <c r="A43" s="4" t="s">
        <v>63</v>
      </c>
      <c r="B43" s="12" t="s">
        <v>64</v>
      </c>
      <c r="C43" s="7">
        <v>1004690.65001</v>
      </c>
      <c r="D43" s="7">
        <v>676004.46401999996</v>
      </c>
      <c r="E43" s="7">
        <f t="shared" si="0"/>
        <v>67.284836781677171</v>
      </c>
      <c r="F43" s="7">
        <f t="shared" si="1"/>
        <v>0.49757203934695021</v>
      </c>
      <c r="G43" s="7">
        <v>748364.55719000008</v>
      </c>
      <c r="H43" s="7">
        <v>519605.50018000003</v>
      </c>
      <c r="I43" s="7">
        <v>69.432136408362652</v>
      </c>
      <c r="J43" s="7">
        <v>0.46471098831837343</v>
      </c>
      <c r="K43" s="7">
        <f t="shared" si="2"/>
        <v>130.09955895113131</v>
      </c>
    </row>
    <row r="44" spans="1:11" x14ac:dyDescent="0.2">
      <c r="A44" s="3" t="s">
        <v>65</v>
      </c>
      <c r="B44" s="13" t="s">
        <v>66</v>
      </c>
      <c r="C44" s="6">
        <f>C45+C46+C47</f>
        <v>718809.44945000007</v>
      </c>
      <c r="D44" s="6">
        <f>D45+D46+D47</f>
        <v>303547.46827000001</v>
      </c>
      <c r="E44" s="6">
        <f t="shared" si="0"/>
        <v>42.229198364359362</v>
      </c>
      <c r="F44" s="6">
        <f t="shared" si="1"/>
        <v>0.2234256441555674</v>
      </c>
      <c r="G44" s="6">
        <v>332803.47489999997</v>
      </c>
      <c r="H44" s="6">
        <v>165982.19972999999</v>
      </c>
      <c r="I44" s="6">
        <v>49.873938299434506</v>
      </c>
      <c r="J44" s="6">
        <v>0.14844675826769643</v>
      </c>
      <c r="K44" s="6">
        <f t="shared" si="2"/>
        <v>182.87953091582997</v>
      </c>
    </row>
    <row r="45" spans="1:11" outlineLevel="1" x14ac:dyDescent="0.2">
      <c r="A45" s="4" t="s">
        <v>171</v>
      </c>
      <c r="B45" s="12" t="s">
        <v>159</v>
      </c>
      <c r="C45" s="7">
        <v>1500.4649999999999</v>
      </c>
      <c r="D45" s="7">
        <v>36.334150000000001</v>
      </c>
      <c r="E45" s="7">
        <v>0</v>
      </c>
      <c r="F45" s="7">
        <f t="shared" si="1"/>
        <v>2.6743694865457452E-5</v>
      </c>
      <c r="G45" s="7">
        <v>1630.9844499999999</v>
      </c>
      <c r="H45" s="7">
        <v>613.52502000000004</v>
      </c>
      <c r="I45" s="7">
        <v>37.616852815488222</v>
      </c>
      <c r="J45" s="7">
        <v>5.4870823789101989E-4</v>
      </c>
      <c r="K45" s="7">
        <f t="shared" si="2"/>
        <v>5.9221953165007024</v>
      </c>
    </row>
    <row r="46" spans="1:11" ht="25.5" outlineLevel="1" x14ac:dyDescent="0.2">
      <c r="A46" s="4" t="s">
        <v>67</v>
      </c>
      <c r="B46" s="12" t="s">
        <v>68</v>
      </c>
      <c r="C46" s="7">
        <v>126893.32</v>
      </c>
      <c r="D46" s="7">
        <v>76146.847219999996</v>
      </c>
      <c r="E46" s="7">
        <f t="shared" si="0"/>
        <v>60.008554603189509</v>
      </c>
      <c r="F46" s="7">
        <f t="shared" si="1"/>
        <v>5.6047769027713239E-2</v>
      </c>
      <c r="G46" s="7">
        <v>128920.55</v>
      </c>
      <c r="H46" s="7">
        <v>76099.131880000001</v>
      </c>
      <c r="I46" s="7">
        <v>59.027929899461327</v>
      </c>
      <c r="J46" s="7">
        <v>6.8059523569081404E-2</v>
      </c>
      <c r="K46" s="7">
        <f t="shared" si="2"/>
        <v>100.06270155627431</v>
      </c>
    </row>
    <row r="47" spans="1:11" ht="25.5" outlineLevel="1" x14ac:dyDescent="0.2">
      <c r="A47" s="4" t="s">
        <v>69</v>
      </c>
      <c r="B47" s="12" t="s">
        <v>70</v>
      </c>
      <c r="C47" s="7">
        <v>590415.66445000004</v>
      </c>
      <c r="D47" s="7">
        <v>227364.28690000001</v>
      </c>
      <c r="E47" s="7">
        <f t="shared" si="0"/>
        <v>38.509189472776015</v>
      </c>
      <c r="F47" s="7">
        <f t="shared" si="1"/>
        <v>0.16735113143298869</v>
      </c>
      <c r="G47" s="7">
        <v>202251.94044999999</v>
      </c>
      <c r="H47" s="7">
        <v>89269.542829999991</v>
      </c>
      <c r="I47" s="7">
        <v>44.137793007760486</v>
      </c>
      <c r="J47" s="7">
        <v>7.9838526460724007E-2</v>
      </c>
      <c r="K47" s="7">
        <f t="shared" si="2"/>
        <v>254.69413160654364</v>
      </c>
    </row>
    <row r="48" spans="1:11" x14ac:dyDescent="0.2">
      <c r="A48" s="3" t="s">
        <v>71</v>
      </c>
      <c r="B48" s="13" t="s">
        <v>72</v>
      </c>
      <c r="C48" s="6">
        <f>C49+C50+C51+C52+C53+C54+C55+C56</f>
        <v>55428600.670469999</v>
      </c>
      <c r="D48" s="6">
        <f>D49+D50+D51+D52+D53+D54+D55+D56</f>
        <v>37104325.411139995</v>
      </c>
      <c r="E48" s="6">
        <f t="shared" si="0"/>
        <v>66.940757952252611</v>
      </c>
      <c r="F48" s="6">
        <f t="shared" si="1"/>
        <v>27.310581284663797</v>
      </c>
      <c r="G48" s="6">
        <v>48590601.54174</v>
      </c>
      <c r="H48" s="6">
        <v>32858749.718699999</v>
      </c>
      <c r="I48" s="6">
        <v>67.623673459720152</v>
      </c>
      <c r="J48" s="6">
        <v>29.387337222938232</v>
      </c>
      <c r="K48" s="6">
        <f t="shared" si="2"/>
        <v>112.92068544538634</v>
      </c>
    </row>
    <row r="49" spans="1:11" outlineLevel="1" x14ac:dyDescent="0.2">
      <c r="A49" s="4" t="s">
        <v>73</v>
      </c>
      <c r="B49" s="12" t="s">
        <v>74</v>
      </c>
      <c r="C49" s="7">
        <v>17712343.4969</v>
      </c>
      <c r="D49" s="7">
        <v>12154271.61908</v>
      </c>
      <c r="E49" s="7">
        <f t="shared" si="0"/>
        <v>68.620347280455746</v>
      </c>
      <c r="F49" s="7">
        <f t="shared" si="1"/>
        <v>8.9461328114890541</v>
      </c>
      <c r="G49" s="7">
        <v>15083045.133790001</v>
      </c>
      <c r="H49" s="7">
        <v>10305192.189450001</v>
      </c>
      <c r="I49" s="7">
        <v>68.323021631511608</v>
      </c>
      <c r="J49" s="7">
        <v>9.2164845166402696</v>
      </c>
      <c r="K49" s="7">
        <f t="shared" si="2"/>
        <v>117.94318238453624</v>
      </c>
    </row>
    <row r="50" spans="1:11" outlineLevel="1" x14ac:dyDescent="0.2">
      <c r="A50" s="4" t="s">
        <v>75</v>
      </c>
      <c r="B50" s="12" t="s">
        <v>76</v>
      </c>
      <c r="C50" s="7">
        <v>25699236.132089999</v>
      </c>
      <c r="D50" s="7">
        <v>16379402.920709999</v>
      </c>
      <c r="E50" s="7">
        <f t="shared" si="0"/>
        <v>63.734979656681098</v>
      </c>
      <c r="F50" s="7">
        <f t="shared" si="1"/>
        <v>12.056034165925194</v>
      </c>
      <c r="G50" s="7">
        <v>21754677.084869999</v>
      </c>
      <c r="H50" s="7">
        <v>13862170.001049999</v>
      </c>
      <c r="I50" s="7">
        <v>63.720412612747523</v>
      </c>
      <c r="J50" s="7">
        <v>12.397680007608985</v>
      </c>
      <c r="K50" s="7">
        <f t="shared" si="2"/>
        <v>118.15901059840796</v>
      </c>
    </row>
    <row r="51" spans="1:11" outlineLevel="1" x14ac:dyDescent="0.2">
      <c r="A51" s="4" t="s">
        <v>172</v>
      </c>
      <c r="B51" s="12" t="s">
        <v>162</v>
      </c>
      <c r="C51" s="7">
        <v>4453734.6660500001</v>
      </c>
      <c r="D51" s="7">
        <v>3181413.7859099996</v>
      </c>
      <c r="E51" s="7">
        <f t="shared" si="0"/>
        <v>71.432494848903588</v>
      </c>
      <c r="F51" s="7">
        <f t="shared" si="1"/>
        <v>2.3416746925726022</v>
      </c>
      <c r="G51" s="7">
        <v>4375598.2550900001</v>
      </c>
      <c r="H51" s="7">
        <v>3083773.6455000001</v>
      </c>
      <c r="I51" s="7">
        <v>70.476617498252722</v>
      </c>
      <c r="J51" s="7">
        <v>2.7579836973512051</v>
      </c>
      <c r="K51" s="7">
        <f t="shared" si="2"/>
        <v>103.16625510281796</v>
      </c>
    </row>
    <row r="52" spans="1:11" outlineLevel="1" x14ac:dyDescent="0.2">
      <c r="A52" s="4" t="s">
        <v>77</v>
      </c>
      <c r="B52" s="12" t="s">
        <v>78</v>
      </c>
      <c r="C52" s="7">
        <v>3281901.32</v>
      </c>
      <c r="D52" s="7">
        <v>2613410.6399499997</v>
      </c>
      <c r="E52" s="7">
        <f t="shared" si="0"/>
        <v>79.630993900511299</v>
      </c>
      <c r="F52" s="7">
        <f t="shared" si="1"/>
        <v>1.923596856207251</v>
      </c>
      <c r="G52" s="7">
        <v>2849951.3258799999</v>
      </c>
      <c r="H52" s="7">
        <v>2094725.22988</v>
      </c>
      <c r="I52" s="7">
        <v>73.500386159514377</v>
      </c>
      <c r="J52" s="7">
        <v>1.8734248030395182</v>
      </c>
      <c r="K52" s="7">
        <f t="shared" si="2"/>
        <v>124.76150106330239</v>
      </c>
    </row>
    <row r="53" spans="1:11" ht="25.5" outlineLevel="1" x14ac:dyDescent="0.2">
      <c r="A53" s="4" t="s">
        <v>79</v>
      </c>
      <c r="B53" s="12" t="s">
        <v>80</v>
      </c>
      <c r="C53" s="7">
        <v>294832.51449999999</v>
      </c>
      <c r="D53" s="7">
        <v>223808.90901</v>
      </c>
      <c r="E53" s="7">
        <f t="shared" si="0"/>
        <v>75.910524790507807</v>
      </c>
      <c r="F53" s="7">
        <f t="shared" si="1"/>
        <v>0.16473420104046391</v>
      </c>
      <c r="G53" s="7">
        <v>279526.74307999999</v>
      </c>
      <c r="H53" s="7">
        <v>197557.64608000001</v>
      </c>
      <c r="I53" s="7">
        <v>70.675758570785263</v>
      </c>
      <c r="J53" s="7">
        <v>0.17668636865445939</v>
      </c>
      <c r="K53" s="7">
        <f t="shared" si="2"/>
        <v>113.28790024121349</v>
      </c>
    </row>
    <row r="54" spans="1:11" ht="25.5" outlineLevel="1" x14ac:dyDescent="0.2">
      <c r="A54" s="4" t="s">
        <v>81</v>
      </c>
      <c r="B54" s="12" t="s">
        <v>82</v>
      </c>
      <c r="C54" s="7">
        <v>971818.13</v>
      </c>
      <c r="D54" s="7">
        <v>709915.73</v>
      </c>
      <c r="E54" s="7">
        <f t="shared" si="0"/>
        <v>73.050266102773776</v>
      </c>
      <c r="F54" s="7">
        <f t="shared" si="1"/>
        <v>0.52253237417989629</v>
      </c>
      <c r="G54" s="7">
        <v>859184</v>
      </c>
      <c r="H54" s="7">
        <v>649597.80000000005</v>
      </c>
      <c r="I54" s="7">
        <v>75.606366040335942</v>
      </c>
      <c r="J54" s="7">
        <v>0.58097005428708226</v>
      </c>
      <c r="K54" s="7">
        <f t="shared" si="2"/>
        <v>109.2854270750301</v>
      </c>
    </row>
    <row r="55" spans="1:11" outlineLevel="1" x14ac:dyDescent="0.2">
      <c r="A55" s="4" t="s">
        <v>83</v>
      </c>
      <c r="B55" s="12" t="s">
        <v>84</v>
      </c>
      <c r="C55" s="7">
        <v>1521756.57293</v>
      </c>
      <c r="D55" s="7">
        <v>902735.98277999996</v>
      </c>
      <c r="E55" s="7">
        <f t="shared" si="0"/>
        <v>59.321970336022019</v>
      </c>
      <c r="F55" s="7">
        <f t="shared" si="1"/>
        <v>0.66445742276996089</v>
      </c>
      <c r="G55" s="7">
        <v>1285920.5192400001</v>
      </c>
      <c r="H55" s="7">
        <v>993586.21021000005</v>
      </c>
      <c r="I55" s="7">
        <v>77.26653361105285</v>
      </c>
      <c r="J55" s="7">
        <v>0.88861728670355711</v>
      </c>
      <c r="K55" s="7">
        <f t="shared" si="2"/>
        <v>90.856331690553716</v>
      </c>
    </row>
    <row r="56" spans="1:11" outlineLevel="1" x14ac:dyDescent="0.2">
      <c r="A56" s="4" t="s">
        <v>85</v>
      </c>
      <c r="B56" s="12" t="s">
        <v>86</v>
      </c>
      <c r="C56" s="7">
        <v>1492977.838</v>
      </c>
      <c r="D56" s="7">
        <v>939365.82370000007</v>
      </c>
      <c r="E56" s="7">
        <f t="shared" si="0"/>
        <v>62.918939571023969</v>
      </c>
      <c r="F56" s="7">
        <f t="shared" si="1"/>
        <v>0.69141876047938111</v>
      </c>
      <c r="G56" s="7">
        <v>2102698.4797899998</v>
      </c>
      <c r="H56" s="7">
        <v>1672146.9965299999</v>
      </c>
      <c r="I56" s="7">
        <v>79.523860058956259</v>
      </c>
      <c r="J56" s="7">
        <v>1.4954904886531566</v>
      </c>
      <c r="K56" s="7">
        <f t="shared" si="2"/>
        <v>56.177227579234959</v>
      </c>
    </row>
    <row r="57" spans="1:11" x14ac:dyDescent="0.2">
      <c r="A57" s="3" t="s">
        <v>87</v>
      </c>
      <c r="B57" s="13" t="s">
        <v>88</v>
      </c>
      <c r="C57" s="6">
        <f>C58+C59+C60</f>
        <v>8524339.96239</v>
      </c>
      <c r="D57" s="6">
        <f>D58+D59+D60</f>
        <v>5058851.0375500005</v>
      </c>
      <c r="E57" s="6">
        <f t="shared" si="0"/>
        <v>59.345955931720397</v>
      </c>
      <c r="F57" s="6">
        <f t="shared" si="1"/>
        <v>3.7235594755358266</v>
      </c>
      <c r="G57" s="6">
        <v>7708185.1071800003</v>
      </c>
      <c r="H57" s="6">
        <v>4509621.7472200003</v>
      </c>
      <c r="I57" s="6">
        <v>58.504326044523623</v>
      </c>
      <c r="J57" s="6">
        <v>4.0331959118343841</v>
      </c>
      <c r="K57" s="6">
        <f t="shared" si="2"/>
        <v>112.17905449982757</v>
      </c>
    </row>
    <row r="58" spans="1:11" outlineLevel="1" x14ac:dyDescent="0.2">
      <c r="A58" s="4" t="s">
        <v>89</v>
      </c>
      <c r="B58" s="12" t="s">
        <v>90</v>
      </c>
      <c r="C58" s="7">
        <v>8331925.4586699996</v>
      </c>
      <c r="D58" s="7">
        <v>4934402.2008400001</v>
      </c>
      <c r="E58" s="7">
        <f t="shared" si="0"/>
        <v>59.222831809007367</v>
      </c>
      <c r="F58" s="7">
        <f t="shared" si="1"/>
        <v>3.6319591019111961</v>
      </c>
      <c r="G58" s="7">
        <v>7510374.7126499992</v>
      </c>
      <c r="H58" s="7">
        <v>4386900.9238299998</v>
      </c>
      <c r="I58" s="7">
        <v>58.411212378537947</v>
      </c>
      <c r="J58" s="7">
        <v>3.9234401161296515</v>
      </c>
      <c r="K58" s="7">
        <f t="shared" si="2"/>
        <v>112.48036567308665</v>
      </c>
    </row>
    <row r="59" spans="1:11" outlineLevel="1" x14ac:dyDescent="0.2">
      <c r="A59" s="4" t="s">
        <v>91</v>
      </c>
      <c r="B59" s="12" t="s">
        <v>92</v>
      </c>
      <c r="C59" s="7">
        <v>4400</v>
      </c>
      <c r="D59" s="7">
        <v>0</v>
      </c>
      <c r="E59" s="7">
        <v>0</v>
      </c>
      <c r="F59" s="7">
        <f t="shared" si="1"/>
        <v>0</v>
      </c>
      <c r="G59" s="7">
        <v>17400</v>
      </c>
      <c r="H59" s="7">
        <v>3300</v>
      </c>
      <c r="I59" s="7">
        <v>18.96551724137931</v>
      </c>
      <c r="J59" s="7">
        <v>2.9513664903843134E-3</v>
      </c>
      <c r="K59" s="7">
        <f t="shared" si="2"/>
        <v>0</v>
      </c>
    </row>
    <row r="60" spans="1:11" ht="25.5" outlineLevel="1" x14ac:dyDescent="0.2">
      <c r="A60" s="4" t="s">
        <v>93</v>
      </c>
      <c r="B60" s="12" t="s">
        <v>94</v>
      </c>
      <c r="C60" s="7">
        <v>188014.50372000001</v>
      </c>
      <c r="D60" s="7">
        <v>124448.83670999999</v>
      </c>
      <c r="E60" s="7">
        <f t="shared" si="0"/>
        <v>66.191083266286213</v>
      </c>
      <c r="F60" s="7">
        <f t="shared" si="1"/>
        <v>9.1600373624630818E-2</v>
      </c>
      <c r="G60" s="7">
        <v>180410.39452999999</v>
      </c>
      <c r="H60" s="7">
        <v>119420.82339000001</v>
      </c>
      <c r="I60" s="7">
        <v>66.193981616808571</v>
      </c>
      <c r="J60" s="7">
        <v>0.10680442921434825</v>
      </c>
      <c r="K60" s="7">
        <f t="shared" si="2"/>
        <v>104.2103321491761</v>
      </c>
    </row>
    <row r="61" spans="1:11" x14ac:dyDescent="0.2">
      <c r="A61" s="3" t="s">
        <v>95</v>
      </c>
      <c r="B61" s="13" t="s">
        <v>96</v>
      </c>
      <c r="C61" s="6">
        <f>C62+C63+C64+C65+C66+C67+C68</f>
        <v>26513396.606200002</v>
      </c>
      <c r="D61" s="6">
        <f>D62+D63+D64+D65+D66+D67+D68</f>
        <v>21037216.851860002</v>
      </c>
      <c r="E61" s="6">
        <f t="shared" si="0"/>
        <v>79.345612198704757</v>
      </c>
      <c r="F61" s="6">
        <f t="shared" si="1"/>
        <v>15.484410900065182</v>
      </c>
      <c r="G61" s="6">
        <v>18674886.818740003</v>
      </c>
      <c r="H61" s="6">
        <v>12224989.35142</v>
      </c>
      <c r="I61" s="6">
        <v>65.462187107620835</v>
      </c>
      <c r="J61" s="6">
        <v>10.933461793056379</v>
      </c>
      <c r="K61" s="6">
        <f t="shared" si="2"/>
        <v>172.08372332378687</v>
      </c>
    </row>
    <row r="62" spans="1:11" outlineLevel="1" x14ac:dyDescent="0.2">
      <c r="A62" s="4" t="s">
        <v>97</v>
      </c>
      <c r="B62" s="12" t="s">
        <v>98</v>
      </c>
      <c r="C62" s="7">
        <v>10192546.901729999</v>
      </c>
      <c r="D62" s="7">
        <v>7112254.1374700004</v>
      </c>
      <c r="E62" s="7">
        <f t="shared" si="0"/>
        <v>69.778968947033491</v>
      </c>
      <c r="F62" s="7">
        <f t="shared" si="1"/>
        <v>5.2349636487460138</v>
      </c>
      <c r="G62" s="7">
        <v>6610712.3626300003</v>
      </c>
      <c r="H62" s="7">
        <v>3947446.1692199996</v>
      </c>
      <c r="I62" s="7">
        <v>59.712871362165131</v>
      </c>
      <c r="J62" s="7">
        <v>3.5304122261914643</v>
      </c>
      <c r="K62" s="7">
        <f t="shared" si="2"/>
        <v>180.173556081079</v>
      </c>
    </row>
    <row r="63" spans="1:11" outlineLevel="1" x14ac:dyDescent="0.2">
      <c r="A63" s="4" t="s">
        <v>99</v>
      </c>
      <c r="B63" s="12" t="s">
        <v>100</v>
      </c>
      <c r="C63" s="7">
        <v>5937824.3116800003</v>
      </c>
      <c r="D63" s="7">
        <v>4342039.5790100005</v>
      </c>
      <c r="E63" s="7">
        <f t="shared" si="0"/>
        <v>73.125093487003141</v>
      </c>
      <c r="F63" s="7">
        <f t="shared" si="1"/>
        <v>3.1959515110380399</v>
      </c>
      <c r="G63" s="7">
        <v>5260536.2557399999</v>
      </c>
      <c r="H63" s="7">
        <v>2813017.3797800001</v>
      </c>
      <c r="I63" s="7">
        <v>53.473966208494325</v>
      </c>
      <c r="J63" s="7">
        <v>2.5158318883489019</v>
      </c>
      <c r="K63" s="7">
        <f t="shared" si="2"/>
        <v>154.35523471062174</v>
      </c>
    </row>
    <row r="64" spans="1:11" ht="25.5" outlineLevel="1" x14ac:dyDescent="0.2">
      <c r="A64" s="4" t="s">
        <v>101</v>
      </c>
      <c r="B64" s="12" t="s">
        <v>102</v>
      </c>
      <c r="C64" s="7">
        <v>66017.851999999999</v>
      </c>
      <c r="D64" s="7">
        <v>43537.350350000001</v>
      </c>
      <c r="E64" s="7">
        <f t="shared" si="0"/>
        <v>65.947844455769328</v>
      </c>
      <c r="F64" s="7">
        <f t="shared" si="1"/>
        <v>3.2045599333159501E-2</v>
      </c>
      <c r="G64" s="7">
        <v>62982.02</v>
      </c>
      <c r="H64" s="7">
        <v>41220.803449999999</v>
      </c>
      <c r="I64" s="7">
        <v>65.448525547449904</v>
      </c>
      <c r="J64" s="7">
        <v>3.686596909365094E-2</v>
      </c>
      <c r="K64" s="7">
        <f t="shared" si="2"/>
        <v>105.61984897458375</v>
      </c>
    </row>
    <row r="65" spans="1:11" outlineLevel="1" x14ac:dyDescent="0.2">
      <c r="A65" s="4" t="s">
        <v>103</v>
      </c>
      <c r="B65" s="12" t="s">
        <v>104</v>
      </c>
      <c r="C65" s="7">
        <v>1227087.14579</v>
      </c>
      <c r="D65" s="7">
        <v>1060668.5246000001</v>
      </c>
      <c r="E65" s="7">
        <f t="shared" si="0"/>
        <v>86.43791341462881</v>
      </c>
      <c r="F65" s="7">
        <f t="shared" si="1"/>
        <v>0.78070342571100071</v>
      </c>
      <c r="G65" s="7">
        <v>383516.5</v>
      </c>
      <c r="H65" s="7">
        <v>209423.77828999999</v>
      </c>
      <c r="I65" s="7">
        <v>54.606197722914132</v>
      </c>
      <c r="J65" s="7">
        <v>0.18729888531356964</v>
      </c>
      <c r="K65" s="7">
        <f t="shared" si="2"/>
        <v>506.46995926662981</v>
      </c>
    </row>
    <row r="66" spans="1:11" outlineLevel="1" x14ac:dyDescent="0.2">
      <c r="A66" s="4" t="s">
        <v>105</v>
      </c>
      <c r="B66" s="12" t="s">
        <v>106</v>
      </c>
      <c r="C66" s="7">
        <v>115827.6</v>
      </c>
      <c r="D66" s="7">
        <v>59020.191989999999</v>
      </c>
      <c r="E66" s="7">
        <f t="shared" si="0"/>
        <v>50.95520583177067</v>
      </c>
      <c r="F66" s="7">
        <f t="shared" si="1"/>
        <v>4.3441720956215464E-2</v>
      </c>
      <c r="G66" s="7">
        <v>115739.6</v>
      </c>
      <c r="H66" s="7">
        <v>63332.330999999998</v>
      </c>
      <c r="I66" s="7">
        <v>54.719673301100045</v>
      </c>
      <c r="J66" s="7">
        <v>5.664149074888717E-2</v>
      </c>
      <c r="K66" s="7">
        <f t="shared" si="2"/>
        <v>93.191251700494021</v>
      </c>
    </row>
    <row r="67" spans="1:11" ht="38.25" outlineLevel="1" x14ac:dyDescent="0.2">
      <c r="A67" s="4" t="s">
        <v>107</v>
      </c>
      <c r="B67" s="12" t="s">
        <v>108</v>
      </c>
      <c r="C67" s="7">
        <v>309264.12</v>
      </c>
      <c r="D67" s="7">
        <v>245597.92486000003</v>
      </c>
      <c r="E67" s="7">
        <f t="shared" si="0"/>
        <v>79.413649685582683</v>
      </c>
      <c r="F67" s="7">
        <f t="shared" si="1"/>
        <v>0.18077197242939186</v>
      </c>
      <c r="G67" s="7">
        <v>287692</v>
      </c>
      <c r="H67" s="7">
        <v>227503.97193999999</v>
      </c>
      <c r="I67" s="7">
        <v>79.07900530428374</v>
      </c>
      <c r="J67" s="7">
        <v>0.20346896945849974</v>
      </c>
      <c r="K67" s="7">
        <f t="shared" si="2"/>
        <v>107.95324704254921</v>
      </c>
    </row>
    <row r="68" spans="1:11" outlineLevel="1" x14ac:dyDescent="0.2">
      <c r="A68" s="4" t="s">
        <v>109</v>
      </c>
      <c r="B68" s="12" t="s">
        <v>110</v>
      </c>
      <c r="C68" s="7">
        <v>8664828.6750000007</v>
      </c>
      <c r="D68" s="7">
        <v>8174099.1435799999</v>
      </c>
      <c r="E68" s="7">
        <f t="shared" si="0"/>
        <v>94.336535091156875</v>
      </c>
      <c r="F68" s="7">
        <f t="shared" si="1"/>
        <v>6.0165330218513606</v>
      </c>
      <c r="G68" s="7">
        <v>5953708.0803699996</v>
      </c>
      <c r="H68" s="7">
        <v>4923044.9177399995</v>
      </c>
      <c r="I68" s="7">
        <v>82.688718547887746</v>
      </c>
      <c r="J68" s="7">
        <v>4.4029423639014045</v>
      </c>
      <c r="K68" s="7">
        <f t="shared" si="2"/>
        <v>166.03746827750757</v>
      </c>
    </row>
    <row r="69" spans="1:11" x14ac:dyDescent="0.2">
      <c r="A69" s="3" t="s">
        <v>111</v>
      </c>
      <c r="B69" s="13" t="s">
        <v>112</v>
      </c>
      <c r="C69" s="6">
        <f>C70+C71+C72+C73+C74</f>
        <v>34929801.936480001</v>
      </c>
      <c r="D69" s="6">
        <f>D70+D71+D72+D73+D74</f>
        <v>23971121.948270001</v>
      </c>
      <c r="E69" s="6">
        <f t="shared" si="0"/>
        <v>68.626561329667979</v>
      </c>
      <c r="F69" s="6">
        <f t="shared" si="1"/>
        <v>17.643907204852816</v>
      </c>
      <c r="G69" s="6">
        <v>29151982.937449999</v>
      </c>
      <c r="H69" s="6">
        <v>20834741.358919997</v>
      </c>
      <c r="I69" s="6">
        <v>71.469379642627047</v>
      </c>
      <c r="J69" s="6">
        <v>18.633623479557762</v>
      </c>
      <c r="K69" s="6">
        <f t="shared" si="2"/>
        <v>115.05360942725224</v>
      </c>
    </row>
    <row r="70" spans="1:11" outlineLevel="1" x14ac:dyDescent="0.2">
      <c r="A70" s="4" t="s">
        <v>113</v>
      </c>
      <c r="B70" s="12" t="s">
        <v>114</v>
      </c>
      <c r="C70" s="7">
        <v>1070102.04733</v>
      </c>
      <c r="D70" s="7">
        <v>766503.45592999994</v>
      </c>
      <c r="E70" s="7">
        <f t="shared" si="0"/>
        <v>71.629005648806526</v>
      </c>
      <c r="F70" s="7">
        <f t="shared" si="1"/>
        <v>0.56418368225789051</v>
      </c>
      <c r="G70" s="7">
        <v>986605.52546999999</v>
      </c>
      <c r="H70" s="7">
        <v>710524.49484000006</v>
      </c>
      <c r="I70" s="7">
        <v>72.017080433592724</v>
      </c>
      <c r="J70" s="7">
        <v>0.63546005596000554</v>
      </c>
      <c r="K70" s="7">
        <f t="shared" si="2"/>
        <v>107.87854064096771</v>
      </c>
    </row>
    <row r="71" spans="1:11" outlineLevel="1" x14ac:dyDescent="0.2">
      <c r="A71" s="4" t="s">
        <v>115</v>
      </c>
      <c r="B71" s="12" t="s">
        <v>116</v>
      </c>
      <c r="C71" s="7">
        <v>4993948.1686700005</v>
      </c>
      <c r="D71" s="7">
        <v>3901420.8689000001</v>
      </c>
      <c r="E71" s="7">
        <f t="shared" ref="E71:E89" si="3">D71/C71*100</f>
        <v>78.122974791286936</v>
      </c>
      <c r="F71" s="7">
        <f t="shared" ref="F71:F89" si="4">D71/$D$9*100</f>
        <v>2.8716347915002687</v>
      </c>
      <c r="G71" s="7">
        <v>4312573.2514799992</v>
      </c>
      <c r="H71" s="7">
        <v>3464466.0245400001</v>
      </c>
      <c r="I71" s="7">
        <v>80.334079504645089</v>
      </c>
      <c r="J71" s="7">
        <v>3.0984572520916109</v>
      </c>
      <c r="K71" s="7">
        <f t="shared" si="2"/>
        <v>112.61247306987279</v>
      </c>
    </row>
    <row r="72" spans="1:11" outlineLevel="1" x14ac:dyDescent="0.2">
      <c r="A72" s="4" t="s">
        <v>117</v>
      </c>
      <c r="B72" s="12" t="s">
        <v>118</v>
      </c>
      <c r="C72" s="7">
        <v>21900800.22233</v>
      </c>
      <c r="D72" s="7">
        <v>14575527.393680001</v>
      </c>
      <c r="E72" s="7">
        <f t="shared" si="3"/>
        <v>66.552487789093789</v>
      </c>
      <c r="F72" s="7">
        <f t="shared" si="4"/>
        <v>10.728294376494132</v>
      </c>
      <c r="G72" s="7">
        <v>20245375.463880002</v>
      </c>
      <c r="H72" s="7">
        <v>14214606.157090001</v>
      </c>
      <c r="I72" s="7">
        <v>70.211620339916323</v>
      </c>
      <c r="J72" s="7">
        <v>12.712882510923022</v>
      </c>
      <c r="K72" s="7">
        <f t="shared" ref="K72:K85" si="5">D72/H72*100</f>
        <v>102.53908713756363</v>
      </c>
    </row>
    <row r="73" spans="1:11" outlineLevel="1" x14ac:dyDescent="0.2">
      <c r="A73" s="4" t="s">
        <v>119</v>
      </c>
      <c r="B73" s="12" t="s">
        <v>120</v>
      </c>
      <c r="C73" s="7">
        <v>5897417.3716200003</v>
      </c>
      <c r="D73" s="7">
        <v>4082234.9970999998</v>
      </c>
      <c r="E73" s="7">
        <f t="shared" si="3"/>
        <v>69.220723917978759</v>
      </c>
      <c r="F73" s="7">
        <f t="shared" si="4"/>
        <v>3.0047227506776406</v>
      </c>
      <c r="G73" s="7">
        <v>2822938.1370000001</v>
      </c>
      <c r="H73" s="7">
        <v>1927881.1646199999</v>
      </c>
      <c r="I73" s="7">
        <v>68.293425893803061</v>
      </c>
      <c r="J73" s="7">
        <v>1.7242072323341067</v>
      </c>
      <c r="K73" s="7">
        <f t="shared" si="5"/>
        <v>211.74723172860291</v>
      </c>
    </row>
    <row r="74" spans="1:11" outlineLevel="1" x14ac:dyDescent="0.2">
      <c r="A74" s="4" t="s">
        <v>121</v>
      </c>
      <c r="B74" s="12" t="s">
        <v>122</v>
      </c>
      <c r="C74" s="7">
        <v>1067534.12653</v>
      </c>
      <c r="D74" s="7">
        <v>645435.23265999998</v>
      </c>
      <c r="E74" s="7">
        <f t="shared" si="3"/>
        <v>60.460384040178205</v>
      </c>
      <c r="F74" s="7">
        <f t="shared" si="4"/>
        <v>0.47507160392288184</v>
      </c>
      <c r="G74" s="7">
        <v>784490.55961999996</v>
      </c>
      <c r="H74" s="7">
        <v>517263.51782999997</v>
      </c>
      <c r="I74" s="7">
        <v>65.936232308589879</v>
      </c>
      <c r="J74" s="7">
        <v>0.46261642824902149</v>
      </c>
      <c r="K74" s="7">
        <f t="shared" si="5"/>
        <v>124.77880430611074</v>
      </c>
    </row>
    <row r="75" spans="1:11" x14ac:dyDescent="0.2">
      <c r="A75" s="3" t="s">
        <v>123</v>
      </c>
      <c r="B75" s="13" t="s">
        <v>124</v>
      </c>
      <c r="C75" s="6">
        <f>C76+C77+C78+C79</f>
        <v>5145875.6096100006</v>
      </c>
      <c r="D75" s="6">
        <f>D76+D77+D78+D79</f>
        <v>2812014.6308200001</v>
      </c>
      <c r="E75" s="6">
        <f t="shared" si="3"/>
        <v>54.645989218404736</v>
      </c>
      <c r="F75" s="6">
        <f t="shared" si="4"/>
        <v>2.0697790162657466</v>
      </c>
      <c r="G75" s="6">
        <v>4333768.8750200002</v>
      </c>
      <c r="H75" s="6">
        <v>2498719.2528300001</v>
      </c>
      <c r="I75" s="6">
        <v>57.656956909555277</v>
      </c>
      <c r="J75" s="6">
        <v>2.2347382641456339</v>
      </c>
      <c r="K75" s="6">
        <f t="shared" si="5"/>
        <v>112.53823844496208</v>
      </c>
    </row>
    <row r="76" spans="1:11" outlineLevel="1" x14ac:dyDescent="0.2">
      <c r="A76" s="4" t="s">
        <v>125</v>
      </c>
      <c r="B76" s="12" t="s">
        <v>126</v>
      </c>
      <c r="C76" s="7">
        <v>1708183.1154700001</v>
      </c>
      <c r="D76" s="7">
        <v>988700.01723999996</v>
      </c>
      <c r="E76" s="7">
        <f t="shared" si="3"/>
        <v>57.880212506840223</v>
      </c>
      <c r="F76" s="7">
        <f t="shared" si="4"/>
        <v>0.72773111726954076</v>
      </c>
      <c r="G76" s="7">
        <v>1332365.40968</v>
      </c>
      <c r="H76" s="7">
        <v>773856.89564</v>
      </c>
      <c r="I76" s="7">
        <v>58.081430966138683</v>
      </c>
      <c r="J76" s="7">
        <v>0.69210160913476571</v>
      </c>
      <c r="K76" s="7">
        <f t="shared" si="5"/>
        <v>127.76264226764033</v>
      </c>
    </row>
    <row r="77" spans="1:11" outlineLevel="1" x14ac:dyDescent="0.2">
      <c r="A77" s="4" t="s">
        <v>127</v>
      </c>
      <c r="B77" s="12" t="s">
        <v>128</v>
      </c>
      <c r="C77" s="7">
        <v>2644661.8363100002</v>
      </c>
      <c r="D77" s="7">
        <v>1278063.60922</v>
      </c>
      <c r="E77" s="7">
        <f t="shared" si="3"/>
        <v>48.326163733781378</v>
      </c>
      <c r="F77" s="7">
        <f t="shared" si="4"/>
        <v>0.94071674123723648</v>
      </c>
      <c r="G77" s="7">
        <v>2453191.1798100001</v>
      </c>
      <c r="H77" s="7">
        <v>1347961.7008800001</v>
      </c>
      <c r="I77" s="7">
        <v>54.947274879098494</v>
      </c>
      <c r="J77" s="7">
        <v>1.2055542406965685</v>
      </c>
      <c r="K77" s="7">
        <f t="shared" si="5"/>
        <v>94.814534299129718</v>
      </c>
    </row>
    <row r="78" spans="1:11" outlineLevel="1" x14ac:dyDescent="0.2">
      <c r="A78" s="4" t="s">
        <v>129</v>
      </c>
      <c r="B78" s="12" t="s">
        <v>130</v>
      </c>
      <c r="C78" s="7">
        <v>743806.98301999993</v>
      </c>
      <c r="D78" s="7">
        <v>518251.84497000003</v>
      </c>
      <c r="E78" s="7">
        <f t="shared" si="3"/>
        <v>69.675582079882815</v>
      </c>
      <c r="F78" s="7">
        <f t="shared" si="4"/>
        <v>0.38145846828226454</v>
      </c>
      <c r="G78" s="7">
        <v>489560.67439</v>
      </c>
      <c r="H78" s="7">
        <v>350106.54517</v>
      </c>
      <c r="I78" s="7">
        <v>71.514433957800634</v>
      </c>
      <c r="J78" s="7">
        <v>0.31311900772089701</v>
      </c>
      <c r="K78" s="7">
        <f t="shared" si="5"/>
        <v>148.02689413257164</v>
      </c>
    </row>
    <row r="79" spans="1:11" ht="25.5" outlineLevel="1" x14ac:dyDescent="0.2">
      <c r="A79" s="4" t="s">
        <v>179</v>
      </c>
      <c r="B79" s="12" t="s">
        <v>160</v>
      </c>
      <c r="C79" s="7">
        <v>49223.674810000004</v>
      </c>
      <c r="D79" s="7">
        <v>26999.159390000001</v>
      </c>
      <c r="E79" s="7">
        <v>0</v>
      </c>
      <c r="F79" s="7">
        <f t="shared" si="4"/>
        <v>1.9872689476704709E-2</v>
      </c>
      <c r="G79" s="7">
        <v>58651.611140000001</v>
      </c>
      <c r="H79" s="7">
        <v>26794.111140000001</v>
      </c>
      <c r="I79" s="7">
        <v>45.683504032042862</v>
      </c>
      <c r="J79" s="7">
        <v>2.396340659340274E-2</v>
      </c>
      <c r="K79" s="7">
        <f t="shared" si="5"/>
        <v>100.76527356674987</v>
      </c>
    </row>
    <row r="80" spans="1:11" x14ac:dyDescent="0.2">
      <c r="A80" s="3" t="s">
        <v>131</v>
      </c>
      <c r="B80" s="13" t="s">
        <v>132</v>
      </c>
      <c r="C80" s="6">
        <f>C81+C82+C83</f>
        <v>605981.14225999988</v>
      </c>
      <c r="D80" s="6">
        <f>D81+D82+D83</f>
        <v>433196.90161</v>
      </c>
      <c r="E80" s="6">
        <f t="shared" si="3"/>
        <v>71.486861784905884</v>
      </c>
      <c r="F80" s="6">
        <f t="shared" si="4"/>
        <v>0.31885390887964726</v>
      </c>
      <c r="G80" s="6">
        <v>517452.92392999999</v>
      </c>
      <c r="H80" s="6">
        <v>370160.56900999998</v>
      </c>
      <c r="I80" s="6">
        <v>71.535119793829708</v>
      </c>
      <c r="J80" s="6">
        <v>0.33105439376900125</v>
      </c>
      <c r="K80" s="6">
        <f t="shared" si="5"/>
        <v>117.02945637040479</v>
      </c>
    </row>
    <row r="81" spans="1:11" outlineLevel="1" x14ac:dyDescent="0.2">
      <c r="A81" s="4" t="s">
        <v>133</v>
      </c>
      <c r="B81" s="12" t="s">
        <v>134</v>
      </c>
      <c r="C81" s="7">
        <v>413077.69451999996</v>
      </c>
      <c r="D81" s="7">
        <v>288088.32231000002</v>
      </c>
      <c r="E81" s="7">
        <f t="shared" si="3"/>
        <v>69.741921709125748</v>
      </c>
      <c r="F81" s="7">
        <f t="shared" si="4"/>
        <v>0.21204696370109663</v>
      </c>
      <c r="G81" s="7">
        <v>332972.80200000003</v>
      </c>
      <c r="H81" s="7">
        <v>235420.39343999999</v>
      </c>
      <c r="I81" s="7">
        <v>70.702589528618603</v>
      </c>
      <c r="J81" s="7">
        <v>0.21054904859148699</v>
      </c>
      <c r="K81" s="7">
        <f t="shared" si="5"/>
        <v>122.37186341438306</v>
      </c>
    </row>
    <row r="82" spans="1:11" outlineLevel="1" x14ac:dyDescent="0.2">
      <c r="A82" s="4" t="s">
        <v>135</v>
      </c>
      <c r="B82" s="12" t="s">
        <v>136</v>
      </c>
      <c r="C82" s="7">
        <v>188582.57053999999</v>
      </c>
      <c r="D82" s="7">
        <v>142287.7133</v>
      </c>
      <c r="E82" s="7">
        <f t="shared" si="3"/>
        <v>75.451147416520953</v>
      </c>
      <c r="F82" s="7">
        <f t="shared" si="4"/>
        <v>0.1047306511257011</v>
      </c>
      <c r="G82" s="7">
        <v>180330.09193</v>
      </c>
      <c r="H82" s="7">
        <v>132413.84357</v>
      </c>
      <c r="I82" s="7">
        <v>73.428589844783104</v>
      </c>
      <c r="J82" s="7">
        <v>0.1184247820531783</v>
      </c>
      <c r="K82" s="7">
        <f t="shared" si="5"/>
        <v>107.45682586034158</v>
      </c>
    </row>
    <row r="83" spans="1:11" ht="25.5" outlineLevel="1" x14ac:dyDescent="0.2">
      <c r="A83" s="4" t="s">
        <v>173</v>
      </c>
      <c r="B83" s="12" t="s">
        <v>161</v>
      </c>
      <c r="C83" s="7">
        <v>4320.8771999999999</v>
      </c>
      <c r="D83" s="7">
        <v>2820.866</v>
      </c>
      <c r="E83" s="7">
        <v>0</v>
      </c>
      <c r="F83" s="7">
        <f t="shared" si="4"/>
        <v>2.0762940528495509E-3</v>
      </c>
      <c r="G83" s="7">
        <v>4150.03</v>
      </c>
      <c r="H83" s="7">
        <v>2326.3319999999999</v>
      </c>
      <c r="I83" s="7">
        <v>56.055787548523753</v>
      </c>
      <c r="J83" s="7">
        <v>2.0805631243359761E-3</v>
      </c>
      <c r="K83" s="7">
        <f t="shared" si="5"/>
        <v>121.25810073540664</v>
      </c>
    </row>
    <row r="84" spans="1:11" ht="25.5" x14ac:dyDescent="0.2">
      <c r="A84" s="3" t="s">
        <v>137</v>
      </c>
      <c r="B84" s="13" t="s">
        <v>138</v>
      </c>
      <c r="C84" s="6">
        <f>C85</f>
        <v>20257.321960000001</v>
      </c>
      <c r="D84" s="6">
        <f>D85</f>
        <v>5407.9901600000003</v>
      </c>
      <c r="E84" s="6">
        <f t="shared" si="3"/>
        <v>26.696471382932991</v>
      </c>
      <c r="F84" s="6">
        <f t="shared" si="4"/>
        <v>3.9805427861787455E-3</v>
      </c>
      <c r="G84" s="6">
        <v>32632.25347</v>
      </c>
      <c r="H84" s="6">
        <v>9451.7730800000008</v>
      </c>
      <c r="I84" s="6">
        <v>28.964512330383052</v>
      </c>
      <c r="J84" s="6">
        <v>8.4532261645541024E-3</v>
      </c>
      <c r="K84" s="6">
        <f t="shared" si="5"/>
        <v>57.216673678331688</v>
      </c>
    </row>
    <row r="85" spans="1:11" ht="25.5" outlineLevel="1" x14ac:dyDescent="0.2">
      <c r="A85" s="4" t="s">
        <v>139</v>
      </c>
      <c r="B85" s="12" t="s">
        <v>140</v>
      </c>
      <c r="C85" s="7">
        <v>20257.321960000001</v>
      </c>
      <c r="D85" s="7">
        <v>5407.9901600000003</v>
      </c>
      <c r="E85" s="7">
        <f t="shared" si="3"/>
        <v>26.696471382932991</v>
      </c>
      <c r="F85" s="7">
        <f t="shared" si="4"/>
        <v>3.9805427861787455E-3</v>
      </c>
      <c r="G85" s="7">
        <v>32632.25347</v>
      </c>
      <c r="H85" s="7">
        <v>9451.7730800000008</v>
      </c>
      <c r="I85" s="7">
        <v>28.964512330383052</v>
      </c>
      <c r="J85" s="7">
        <v>8.4532261645541024E-3</v>
      </c>
      <c r="K85" s="7">
        <f t="shared" si="5"/>
        <v>57.216673678331688</v>
      </c>
    </row>
    <row r="86" spans="1:11" ht="51" x14ac:dyDescent="0.2">
      <c r="A86" s="3" t="s">
        <v>141</v>
      </c>
      <c r="B86" s="13" t="s">
        <v>142</v>
      </c>
      <c r="C86" s="6">
        <f>C87+C88+C89</f>
        <v>610894.72956000001</v>
      </c>
      <c r="D86" s="6">
        <f>D87+D88+D89</f>
        <v>848.0376</v>
      </c>
      <c r="E86" s="6">
        <f t="shared" si="3"/>
        <v>0.13881894194942612</v>
      </c>
      <c r="F86" s="6">
        <f t="shared" si="4"/>
        <v>6.2419676279298843E-4</v>
      </c>
      <c r="G86" s="6">
        <v>430763.05082999996</v>
      </c>
      <c r="H86" s="6">
        <v>0</v>
      </c>
      <c r="I86" s="6">
        <v>0</v>
      </c>
      <c r="J86" s="6">
        <v>0</v>
      </c>
      <c r="K86" s="6">
        <v>0</v>
      </c>
    </row>
    <row r="87" spans="1:11" ht="38.25" x14ac:dyDescent="0.2">
      <c r="A87" s="4" t="s">
        <v>178</v>
      </c>
      <c r="B87" s="12" t="s">
        <v>177</v>
      </c>
      <c r="C87" s="7">
        <v>4491.3</v>
      </c>
      <c r="D87" s="7">
        <v>0</v>
      </c>
      <c r="E87" s="7">
        <f t="shared" si="3"/>
        <v>0</v>
      </c>
      <c r="F87" s="7">
        <f t="shared" si="4"/>
        <v>0</v>
      </c>
      <c r="G87" s="7">
        <v>96.4</v>
      </c>
      <c r="H87" s="7">
        <v>0</v>
      </c>
      <c r="I87" s="7">
        <v>0</v>
      </c>
      <c r="J87" s="7">
        <v>0</v>
      </c>
      <c r="K87" s="7">
        <v>0</v>
      </c>
    </row>
    <row r="88" spans="1:11" outlineLevel="1" x14ac:dyDescent="0.2">
      <c r="A88" s="4" t="s">
        <v>143</v>
      </c>
      <c r="B88" s="12" t="s">
        <v>144</v>
      </c>
      <c r="C88" s="7">
        <v>172055.6</v>
      </c>
      <c r="D88" s="7">
        <v>0</v>
      </c>
      <c r="E88" s="7">
        <f t="shared" si="3"/>
        <v>0</v>
      </c>
      <c r="F88" s="7">
        <f t="shared" si="4"/>
        <v>0</v>
      </c>
      <c r="G88" s="7">
        <v>305363.87099999998</v>
      </c>
      <c r="H88" s="7">
        <v>0</v>
      </c>
      <c r="I88" s="7">
        <v>0</v>
      </c>
      <c r="J88" s="7">
        <v>0</v>
      </c>
      <c r="K88" s="7">
        <v>0</v>
      </c>
    </row>
    <row r="89" spans="1:11" ht="25.5" outlineLevel="1" x14ac:dyDescent="0.2">
      <c r="A89" s="4" t="s">
        <v>145</v>
      </c>
      <c r="B89" s="12" t="s">
        <v>146</v>
      </c>
      <c r="C89" s="7">
        <v>434347.82955999998</v>
      </c>
      <c r="D89" s="7">
        <v>848.0376</v>
      </c>
      <c r="E89" s="7">
        <f t="shared" si="3"/>
        <v>0.19524389033072254</v>
      </c>
      <c r="F89" s="7">
        <f t="shared" si="4"/>
        <v>6.2419676279298843E-4</v>
      </c>
      <c r="G89" s="7">
        <v>125302.77983</v>
      </c>
      <c r="H89" s="7">
        <v>0</v>
      </c>
      <c r="I89" s="7">
        <v>0</v>
      </c>
      <c r="J89" s="7">
        <v>0</v>
      </c>
      <c r="K89" s="7">
        <v>0</v>
      </c>
    </row>
  </sheetData>
  <autoFilter ref="A8:K89"/>
  <mergeCells count="8">
    <mergeCell ref="J1:K1"/>
    <mergeCell ref="K6:K7"/>
    <mergeCell ref="B3:K3"/>
    <mergeCell ref="A4:F4"/>
    <mergeCell ref="C6:F6"/>
    <mergeCell ref="B6:B7"/>
    <mergeCell ref="A6:A7"/>
    <mergeCell ref="G6:J6"/>
  </mergeCells>
  <pageMargins left="0.78740157480314965" right="0.39370078740157483" top="0.78740157480314965" bottom="0.78740157480314965" header="0" footer="0.15748031496062992"/>
  <pageSetup paperSize="9" scale="57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на 01.10.2019</vt:lpstr>
      <vt:lpstr>'на 01.10.2019'!APPT</vt:lpstr>
      <vt:lpstr>'на 01.10.2019'!FIO</vt:lpstr>
      <vt:lpstr>'на 01.10.2019'!SIGN</vt:lpstr>
      <vt:lpstr>'на 01.10.2019'!Заголовки_для_печати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Рыженкова Елена Николаевна</cp:lastModifiedBy>
  <cp:lastPrinted>2020-10-19T07:35:58Z</cp:lastPrinted>
  <dcterms:created xsi:type="dcterms:W3CDTF">2002-03-11T10:22:12Z</dcterms:created>
  <dcterms:modified xsi:type="dcterms:W3CDTF">2020-12-28T13:18:02Z</dcterms:modified>
</cp:coreProperties>
</file>