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7.2019" sheetId="1" r:id="rId1"/>
  </sheets>
  <calcPr calcId="145621"/>
</workbook>
</file>

<file path=xl/calcChain.xml><?xml version="1.0" encoding="utf-8"?>
<calcChain xmlns="http://schemas.openxmlformats.org/spreadsheetml/2006/main">
  <c r="G59" i="1" l="1"/>
  <c r="G57" i="1"/>
  <c r="I54" i="1"/>
  <c r="I53" i="1"/>
  <c r="I52" i="1"/>
  <c r="I51" i="1"/>
  <c r="I50" i="1"/>
  <c r="I49" i="1"/>
  <c r="I48" i="1"/>
  <c r="I47" i="1"/>
  <c r="I46" i="1"/>
  <c r="I45" i="1"/>
  <c r="G45" i="1"/>
  <c r="F45" i="1"/>
  <c r="G43" i="1"/>
  <c r="I43" i="1" s="1"/>
  <c r="F43" i="1"/>
  <c r="I42" i="1"/>
  <c r="H42" i="1"/>
  <c r="J41" i="1"/>
  <c r="I41" i="1"/>
  <c r="H41" i="1"/>
  <c r="J40" i="1"/>
  <c r="I40" i="1"/>
  <c r="G40" i="1"/>
  <c r="H40" i="1" s="1"/>
  <c r="F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H17" i="1"/>
  <c r="G17" i="1"/>
  <c r="J17" i="1" s="1"/>
  <c r="F17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G8" i="1"/>
  <c r="I8" i="1" s="1"/>
  <c r="F8" i="1"/>
  <c r="H8" i="1" s="1"/>
  <c r="I17" i="1" l="1"/>
</calcChain>
</file>

<file path=xl/sharedStrings.xml><?xml version="1.0" encoding="utf-8"?>
<sst xmlns="http://schemas.openxmlformats.org/spreadsheetml/2006/main" count="89" uniqueCount="85">
  <si>
    <t>Информация об исполнении консолидированного бюджета Ленинградской области на 01.07.2019.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</si>
  <si>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</si>
  <si>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</si>
  <si>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</si>
  <si>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</si>
  <si>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01.07.2018.</t>
  </si>
  <si>
    <t>на 01.07.2019.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</si>
  <si>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</si>
  <si>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</si>
  <si>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</si>
  <si>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</si>
  <si>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</si>
  <si>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</si>
  <si>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</si>
  <si>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</si>
  <si>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</si>
  <si>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имущество</t>
  </si>
  <si>
    <t>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</si>
  <si>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</si>
  <si>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</si>
  <si>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</si>
  <si>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</si>
  <si>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</si>
  <si>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</si>
  <si>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</si>
  <si>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</si>
  <si>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</si>
  <si>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</si>
  <si>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</si>
  <si>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</si>
  <si>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</si>
  <si>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</si>
  <si>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</si>
  <si>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</si>
  <si>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</si>
  <si>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</si>
  <si>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</si>
  <si>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</si>
  <si>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</si>
  <si>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</si>
  <si>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</si>
  <si>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</si>
  <si>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</si>
  <si>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</si>
  <si>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</si>
  <si>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</si>
  <si>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</si>
  <si>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</si>
  <si>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</si>
  <si>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</si>
  <si>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</si>
  <si>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</si>
  <si>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</si>
  <si>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</si>
  <si>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</si>
  <si>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</si>
  <si>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</si>
  <si>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</si>
  <si>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</si>
  <si>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</si>
  <si>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</si>
  <si>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</si>
  <si>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</si>
  <si>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</si>
  <si>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</si>
  <si>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</si>
  <si>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</si>
  <si>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</si>
  <si>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</si>
  <si>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</si>
  <si>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</si>
  <si>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ПОКРЫТИЯ ДЕФИЦИТА (всего)</t>
    </r>
    <r>
      <rPr>
        <sz val="10"/>
        <color indexed="8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</si>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</sst>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4" x14ac:knownFonts="1"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Arial Cyr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1" fillId="0" borderId="0"/>
    <xf numFmtId="49" fontId="23" fillId="0" borderId="0">
      <alignment horizontal="center"/>
    </xf>
    <xf numFmtId="49" fontId="23" fillId="0" borderId="0">
      <alignment horizontal="center"/>
    </xf>
    <xf numFmtId="49" fontId="23" fillId="0" borderId="8">
      <alignment horizontal="center" wrapText="1"/>
    </xf>
    <xf numFmtId="49" fontId="23" fillId="0" borderId="8">
      <alignment horizontal="center" wrapText="1"/>
    </xf>
    <xf numFmtId="49" fontId="23" fillId="0" borderId="9">
      <alignment horizontal="center" wrapText="1"/>
    </xf>
    <xf numFmtId="49" fontId="23" fillId="0" borderId="9">
      <alignment horizontal="center" wrapText="1"/>
    </xf>
    <xf numFmtId="49" fontId="23" fillId="0" borderId="10">
      <alignment horizontal="center"/>
    </xf>
    <xf numFmtId="49" fontId="23" fillId="0" borderId="10">
      <alignment horizontal="center"/>
    </xf>
    <xf numFmtId="49" fontId="23" fillId="0" borderId="11"/>
    <xf numFmtId="49" fontId="23" fillId="0" borderId="11"/>
    <xf numFmtId="4" fontId="23" fillId="0" borderId="10">
      <alignment horizontal="right"/>
    </xf>
    <xf numFmtId="4" fontId="23" fillId="0" borderId="10">
      <alignment horizontal="right"/>
    </xf>
    <xf numFmtId="4" fontId="23" fillId="0" borderId="8">
      <alignment horizontal="right"/>
    </xf>
    <xf numFmtId="4" fontId="23" fillId="0" borderId="8">
      <alignment horizontal="right"/>
    </xf>
    <xf numFmtId="49" fontId="23" fillId="0" borderId="0">
      <alignment horizontal="right"/>
    </xf>
    <xf numFmtId="49" fontId="23" fillId="0" borderId="0">
      <alignment horizontal="right"/>
    </xf>
    <xf numFmtId="4" fontId="23" fillId="0" borderId="12">
      <alignment horizontal="right"/>
    </xf>
    <xf numFmtId="4" fontId="23" fillId="0" borderId="12">
      <alignment horizontal="right"/>
    </xf>
    <xf numFmtId="49" fontId="23" fillId="0" borderId="13">
      <alignment horizontal="center"/>
    </xf>
    <xf numFmtId="49" fontId="23" fillId="0" borderId="13">
      <alignment horizontal="center"/>
    </xf>
    <xf numFmtId="4" fontId="23" fillId="0" borderId="14">
      <alignment horizontal="right"/>
    </xf>
    <xf numFmtId="4" fontId="23" fillId="0" borderId="14">
      <alignment horizontal="right"/>
    </xf>
    <xf numFmtId="0" fontId="23" fillId="0" borderId="15">
      <alignment horizontal="left" wrapText="1"/>
    </xf>
    <xf numFmtId="0" fontId="23" fillId="0" borderId="15">
      <alignment horizontal="left" wrapText="1"/>
    </xf>
    <xf numFmtId="0" fontId="24" fillId="0" borderId="16">
      <alignment horizontal="left" wrapText="1"/>
    </xf>
    <xf numFmtId="0" fontId="24" fillId="0" borderId="16">
      <alignment horizontal="left" wrapText="1"/>
    </xf>
    <xf numFmtId="0" fontId="23" fillId="0" borderId="17">
      <alignment horizontal="left" wrapText="1" indent="2"/>
    </xf>
    <xf numFmtId="0" fontId="23" fillId="0" borderId="17">
      <alignment horizontal="left" wrapText="1" indent="2"/>
    </xf>
    <xf numFmtId="0" fontId="22" fillId="0" borderId="18"/>
    <xf numFmtId="0" fontId="22" fillId="0" borderId="18"/>
    <xf numFmtId="0" fontId="23" fillId="0" borderId="11"/>
    <xf numFmtId="0" fontId="23" fillId="0" borderId="11"/>
    <xf numFmtId="0" fontId="22" fillId="0" borderId="11"/>
    <xf numFmtId="0" fontId="22" fillId="0" borderId="11"/>
    <xf numFmtId="0" fontId="24" fillId="0" borderId="0">
      <alignment horizontal="center"/>
    </xf>
    <xf numFmtId="0" fontId="24" fillId="0" borderId="0">
      <alignment horizontal="center"/>
    </xf>
    <xf numFmtId="0" fontId="24" fillId="0" borderId="11"/>
    <xf numFmtId="0" fontId="24" fillId="0" borderId="11"/>
    <xf numFmtId="0" fontId="23" fillId="0" borderId="19">
      <alignment horizontal="left" wrapText="1"/>
    </xf>
    <xf numFmtId="0" fontId="23" fillId="0" borderId="19">
      <alignment horizontal="left" wrapText="1"/>
    </xf>
    <xf numFmtId="0" fontId="23" fillId="0" borderId="20">
      <alignment horizontal="left" wrapText="1" indent="1"/>
    </xf>
    <xf numFmtId="0" fontId="23" fillId="0" borderId="20">
      <alignment horizontal="left" wrapText="1" indent="1"/>
    </xf>
    <xf numFmtId="0" fontId="23" fillId="0" borderId="19">
      <alignment horizontal="left" wrapText="1" indent="2"/>
    </xf>
    <xf numFmtId="0" fontId="23" fillId="0" borderId="19">
      <alignment horizontal="left" wrapText="1" indent="2"/>
    </xf>
    <xf numFmtId="0" fontId="22" fillId="3" borderId="21"/>
    <xf numFmtId="0" fontId="22" fillId="3" borderId="21"/>
    <xf numFmtId="0" fontId="23" fillId="0" borderId="22">
      <alignment horizontal="left" wrapText="1" indent="2"/>
    </xf>
    <xf numFmtId="0" fontId="23" fillId="0" borderId="22">
      <alignment horizontal="left" wrapText="1" indent="2"/>
    </xf>
    <xf numFmtId="0" fontId="23" fillId="0" borderId="0">
      <alignment horizontal="center" wrapText="1"/>
    </xf>
    <xf numFmtId="0" fontId="23" fillId="0" borderId="0">
      <alignment horizontal="center" wrapText="1"/>
    </xf>
    <xf numFmtId="49" fontId="23" fillId="0" borderId="11">
      <alignment horizontal="left"/>
    </xf>
    <xf numFmtId="49" fontId="23" fillId="0" borderId="11">
      <alignment horizontal="left"/>
    </xf>
    <xf numFmtId="49" fontId="23" fillId="0" borderId="23">
      <alignment horizontal="center" wrapText="1"/>
    </xf>
    <xf numFmtId="49" fontId="23" fillId="0" borderId="23">
      <alignment horizontal="center" wrapText="1"/>
    </xf>
    <xf numFmtId="49" fontId="23" fillId="0" borderId="23">
      <alignment horizontal="center" shrinkToFit="1"/>
    </xf>
    <xf numFmtId="49" fontId="23" fillId="0" borderId="23">
      <alignment horizontal="center" shrinkToFit="1"/>
    </xf>
    <xf numFmtId="49" fontId="23" fillId="0" borderId="10">
      <alignment horizontal="center" shrinkToFit="1"/>
    </xf>
    <xf numFmtId="49" fontId="23" fillId="0" borderId="10">
      <alignment horizontal="center" shrinkToFit="1"/>
    </xf>
    <xf numFmtId="0" fontId="23" fillId="0" borderId="24">
      <alignment horizontal="left" wrapText="1"/>
    </xf>
    <xf numFmtId="0" fontId="23" fillId="0" borderId="24">
      <alignment horizontal="left" wrapText="1"/>
    </xf>
    <xf numFmtId="0" fontId="23" fillId="0" borderId="15">
      <alignment horizontal="left" wrapText="1" indent="1"/>
    </xf>
    <xf numFmtId="0" fontId="23" fillId="0" borderId="15">
      <alignment horizontal="left" wrapText="1" indent="1"/>
    </xf>
    <xf numFmtId="0" fontId="23" fillId="0" borderId="24">
      <alignment horizontal="left" wrapText="1" indent="2"/>
    </xf>
    <xf numFmtId="0" fontId="23" fillId="0" borderId="24">
      <alignment horizontal="left" wrapText="1" indent="2"/>
    </xf>
    <xf numFmtId="0" fontId="23" fillId="0" borderId="15">
      <alignment horizontal="left" wrapText="1" indent="2"/>
    </xf>
    <xf numFmtId="0" fontId="23" fillId="0" borderId="15">
      <alignment horizontal="left" wrapText="1" indent="2"/>
    </xf>
    <xf numFmtId="0" fontId="22" fillId="0" borderId="25"/>
    <xf numFmtId="0" fontId="22" fillId="0" borderId="25"/>
    <xf numFmtId="0" fontId="22" fillId="0" borderId="26"/>
    <xf numFmtId="0" fontId="22" fillId="0" borderId="26"/>
    <xf numFmtId="0" fontId="24" fillId="0" borderId="27">
      <alignment horizontal="center" vertical="center" textRotation="90" wrapText="1"/>
    </xf>
    <xf numFmtId="0" fontId="24" fillId="0" borderId="27">
      <alignment horizontal="center" vertical="center" textRotation="90" wrapText="1"/>
    </xf>
    <xf numFmtId="0" fontId="24" fillId="0" borderId="18">
      <alignment horizontal="center" vertical="center" textRotation="90" wrapText="1"/>
    </xf>
    <xf numFmtId="0" fontId="24" fillId="0" borderId="18">
      <alignment horizontal="center" vertical="center" textRotation="90" wrapText="1"/>
    </xf>
    <xf numFmtId="0" fontId="23" fillId="0" borderId="0">
      <alignment vertical="center"/>
    </xf>
    <xf numFmtId="0" fontId="23" fillId="0" borderId="0">
      <alignment vertical="center"/>
    </xf>
    <xf numFmtId="0" fontId="24" fillId="0" borderId="11">
      <alignment horizontal="center" vertical="center" textRotation="90" wrapText="1"/>
    </xf>
    <xf numFmtId="0" fontId="24" fillId="0" borderId="11">
      <alignment horizontal="center" vertical="center" textRotation="90" wrapText="1"/>
    </xf>
    <xf numFmtId="0" fontId="24" fillId="0" borderId="18">
      <alignment horizontal="center" vertical="center" textRotation="90"/>
    </xf>
    <xf numFmtId="0" fontId="24" fillId="0" borderId="18">
      <alignment horizontal="center" vertical="center" textRotation="90"/>
    </xf>
    <xf numFmtId="0" fontId="24" fillId="0" borderId="11">
      <alignment horizontal="center" vertical="center" textRotation="90"/>
    </xf>
    <xf numFmtId="0" fontId="24" fillId="0" borderId="11">
      <alignment horizontal="center" vertical="center" textRotation="90"/>
    </xf>
    <xf numFmtId="0" fontId="24" fillId="0" borderId="27">
      <alignment horizontal="center" vertical="center" textRotation="90"/>
    </xf>
    <xf numFmtId="0" fontId="24" fillId="0" borderId="27">
      <alignment horizontal="center" vertical="center" textRotation="90"/>
    </xf>
    <xf numFmtId="0" fontId="24" fillId="0" borderId="28">
      <alignment horizontal="center" vertical="center" textRotation="90"/>
    </xf>
    <xf numFmtId="0" fontId="24" fillId="0" borderId="28">
      <alignment horizontal="center" vertical="center" textRotation="90"/>
    </xf>
    <xf numFmtId="0" fontId="25" fillId="0" borderId="11">
      <alignment wrapText="1"/>
    </xf>
    <xf numFmtId="0" fontId="25" fillId="0" borderId="11">
      <alignment wrapText="1"/>
    </xf>
    <xf numFmtId="0" fontId="25" fillId="0" borderId="28">
      <alignment wrapText="1"/>
    </xf>
    <xf numFmtId="0" fontId="25" fillId="0" borderId="28">
      <alignment wrapText="1"/>
    </xf>
    <xf numFmtId="0" fontId="25" fillId="0" borderId="18">
      <alignment wrapText="1"/>
    </xf>
    <xf numFmtId="0" fontId="25" fillId="0" borderId="18">
      <alignment wrapText="1"/>
    </xf>
    <xf numFmtId="0" fontId="23" fillId="0" borderId="28">
      <alignment horizontal="center" vertical="top" wrapText="1"/>
    </xf>
    <xf numFmtId="0" fontId="23" fillId="0" borderId="28">
      <alignment horizontal="center" vertical="top" wrapText="1"/>
    </xf>
    <xf numFmtId="0" fontId="24" fillId="0" borderId="29"/>
    <xf numFmtId="0" fontId="24" fillId="0" borderId="29"/>
    <xf numFmtId="49" fontId="26" fillId="0" borderId="30">
      <alignment horizontal="left" vertical="center" wrapText="1"/>
    </xf>
    <xf numFmtId="49" fontId="26" fillId="0" borderId="30">
      <alignment horizontal="left" vertical="center" wrapText="1"/>
    </xf>
    <xf numFmtId="49" fontId="23" fillId="0" borderId="31">
      <alignment horizontal="left" vertical="center" wrapText="1" indent="2"/>
    </xf>
    <xf numFmtId="49" fontId="23" fillId="0" borderId="31">
      <alignment horizontal="left" vertical="center" wrapText="1" indent="2"/>
    </xf>
    <xf numFmtId="49" fontId="23" fillId="0" borderId="22">
      <alignment horizontal="left" vertical="center" wrapText="1" indent="3"/>
    </xf>
    <xf numFmtId="49" fontId="23" fillId="0" borderId="22">
      <alignment horizontal="left" vertical="center" wrapText="1" indent="3"/>
    </xf>
    <xf numFmtId="49" fontId="23" fillId="0" borderId="30">
      <alignment horizontal="left" vertical="center" wrapText="1" indent="3"/>
    </xf>
    <xf numFmtId="49" fontId="23" fillId="0" borderId="30">
      <alignment horizontal="left" vertical="center" wrapText="1" indent="3"/>
    </xf>
    <xf numFmtId="49" fontId="23" fillId="0" borderId="32">
      <alignment horizontal="left" vertical="center" wrapText="1" indent="3"/>
    </xf>
    <xf numFmtId="49" fontId="23" fillId="0" borderId="32">
      <alignment horizontal="left" vertical="center" wrapText="1" indent="3"/>
    </xf>
    <xf numFmtId="0" fontId="26" fillId="0" borderId="29">
      <alignment horizontal="left" vertical="center" wrapText="1"/>
    </xf>
    <xf numFmtId="0" fontId="26" fillId="0" borderId="29">
      <alignment horizontal="left" vertical="center" wrapText="1"/>
    </xf>
    <xf numFmtId="49" fontId="23" fillId="0" borderId="18">
      <alignment horizontal="left" vertical="center" wrapText="1" indent="3"/>
    </xf>
    <xf numFmtId="49" fontId="23" fillId="0" borderId="18">
      <alignment horizontal="left" vertical="center" wrapText="1" indent="3"/>
    </xf>
    <xf numFmtId="49" fontId="23" fillId="0" borderId="0">
      <alignment horizontal="left" vertical="center" wrapText="1" indent="3"/>
    </xf>
    <xf numFmtId="49" fontId="23" fillId="0" borderId="0">
      <alignment horizontal="left" vertical="center" wrapText="1" indent="3"/>
    </xf>
    <xf numFmtId="49" fontId="23" fillId="0" borderId="11">
      <alignment horizontal="left" vertical="center" wrapText="1" indent="3"/>
    </xf>
    <xf numFmtId="49" fontId="23" fillId="0" borderId="11">
      <alignment horizontal="left" vertical="center" wrapText="1" indent="3"/>
    </xf>
    <xf numFmtId="49" fontId="26" fillId="0" borderId="29">
      <alignment horizontal="left" vertical="center" wrapText="1"/>
    </xf>
    <xf numFmtId="49" fontId="26" fillId="0" borderId="29">
      <alignment horizontal="left" vertical="center" wrapText="1"/>
    </xf>
    <xf numFmtId="0" fontId="23" fillId="0" borderId="30">
      <alignment horizontal="left" vertical="center" wrapText="1"/>
    </xf>
    <xf numFmtId="0" fontId="23" fillId="0" borderId="30">
      <alignment horizontal="left" vertical="center" wrapText="1"/>
    </xf>
    <xf numFmtId="0" fontId="23" fillId="0" borderId="32">
      <alignment horizontal="left" vertical="center" wrapText="1"/>
    </xf>
    <xf numFmtId="0" fontId="23" fillId="0" borderId="32">
      <alignment horizontal="left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3" fillId="0" borderId="32">
      <alignment horizontal="left" vertical="center" wrapText="1"/>
    </xf>
    <xf numFmtId="49" fontId="23" fillId="0" borderId="32">
      <alignment horizontal="left" vertical="center" wrapText="1"/>
    </xf>
    <xf numFmtId="49" fontId="24" fillId="0" borderId="33">
      <alignment horizontal="center"/>
    </xf>
    <xf numFmtId="49" fontId="24" fillId="0" borderId="33">
      <alignment horizontal="center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9" fontId="23" fillId="0" borderId="35">
      <alignment horizontal="center" vertical="center" wrapText="1"/>
    </xf>
    <xf numFmtId="49" fontId="23" fillId="0" borderId="35">
      <alignment horizontal="center" vertical="center" wrapText="1"/>
    </xf>
    <xf numFmtId="49" fontId="23" fillId="0" borderId="23">
      <alignment horizontal="center" vertical="center" wrapText="1"/>
    </xf>
    <xf numFmtId="49" fontId="23" fillId="0" borderId="23">
      <alignment horizontal="center" vertical="center" wrapText="1"/>
    </xf>
    <xf numFmtId="49" fontId="23" fillId="0" borderId="34">
      <alignment horizontal="center" vertical="center" wrapText="1"/>
    </xf>
    <xf numFmtId="49" fontId="23" fillId="0" borderId="34">
      <alignment horizontal="center" vertical="center" wrapText="1"/>
    </xf>
    <xf numFmtId="49" fontId="23" fillId="0" borderId="36">
      <alignment horizontal="center" vertical="center" wrapText="1"/>
    </xf>
    <xf numFmtId="49" fontId="23" fillId="0" borderId="36">
      <alignment horizontal="center" vertical="center" wrapText="1"/>
    </xf>
    <xf numFmtId="49" fontId="23" fillId="0" borderId="37">
      <alignment horizontal="center" vertical="center" wrapText="1"/>
    </xf>
    <xf numFmtId="49" fontId="23" fillId="0" borderId="37">
      <alignment horizontal="center" vertical="center" wrapText="1"/>
    </xf>
    <xf numFmtId="49" fontId="23" fillId="0" borderId="0">
      <alignment horizontal="center" vertical="center" wrapText="1"/>
    </xf>
    <xf numFmtId="49" fontId="23" fillId="0" borderId="0">
      <alignment horizontal="center" vertical="center" wrapText="1"/>
    </xf>
    <xf numFmtId="49" fontId="23" fillId="0" borderId="11">
      <alignment horizontal="center" vertical="center" wrapText="1"/>
    </xf>
    <xf numFmtId="49" fontId="23" fillId="0" borderId="11">
      <alignment horizontal="center" vertical="center" wrapText="1"/>
    </xf>
    <xf numFmtId="49" fontId="24" fillId="0" borderId="33">
      <alignment horizontal="center" vertical="center" wrapText="1"/>
    </xf>
    <xf numFmtId="49" fontId="24" fillId="0" borderId="33">
      <alignment horizontal="center" vertical="center" wrapText="1"/>
    </xf>
    <xf numFmtId="0" fontId="24" fillId="0" borderId="33">
      <alignment horizontal="center" vertical="center"/>
    </xf>
    <xf numFmtId="0" fontId="24" fillId="0" borderId="33">
      <alignment horizontal="center" vertical="center"/>
    </xf>
    <xf numFmtId="0" fontId="23" fillId="0" borderId="35">
      <alignment horizontal="center" vertical="center"/>
    </xf>
    <xf numFmtId="0" fontId="23" fillId="0" borderId="35">
      <alignment horizontal="center" vertical="center"/>
    </xf>
    <xf numFmtId="0" fontId="23" fillId="0" borderId="23">
      <alignment horizontal="center" vertical="center"/>
    </xf>
    <xf numFmtId="0" fontId="23" fillId="0" borderId="23">
      <alignment horizontal="center" vertical="center"/>
    </xf>
    <xf numFmtId="0" fontId="23" fillId="0" borderId="34">
      <alignment horizontal="center" vertical="center"/>
    </xf>
    <xf numFmtId="0" fontId="23" fillId="0" borderId="34">
      <alignment horizontal="center" vertic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0" fontId="23" fillId="0" borderId="36">
      <alignment horizontal="center" vertical="center"/>
    </xf>
    <xf numFmtId="0" fontId="23" fillId="0" borderId="36">
      <alignment horizontal="center" vertical="center"/>
    </xf>
    <xf numFmtId="49" fontId="24" fillId="0" borderId="33">
      <alignment horizontal="center" vertical="center"/>
    </xf>
    <xf numFmtId="49" fontId="24" fillId="0" borderId="33">
      <alignment horizontal="center" vertical="center"/>
    </xf>
    <xf numFmtId="49" fontId="23" fillId="0" borderId="35">
      <alignment horizontal="center" vertical="center"/>
    </xf>
    <xf numFmtId="49" fontId="23" fillId="0" borderId="35">
      <alignment horizontal="center" vertical="center"/>
    </xf>
    <xf numFmtId="49" fontId="23" fillId="0" borderId="23">
      <alignment horizontal="center" vertical="center"/>
    </xf>
    <xf numFmtId="49" fontId="23" fillId="0" borderId="23">
      <alignment horizontal="center" vertical="center"/>
    </xf>
    <xf numFmtId="49" fontId="23" fillId="0" borderId="34">
      <alignment horizontal="center" vertical="center"/>
    </xf>
    <xf numFmtId="49" fontId="23" fillId="0" borderId="34">
      <alignment horizontal="center" vertical="center"/>
    </xf>
    <xf numFmtId="49" fontId="23" fillId="0" borderId="36">
      <alignment horizontal="center" vertical="center"/>
    </xf>
    <xf numFmtId="49" fontId="23" fillId="0" borderId="36">
      <alignment horizontal="center" vertical="center"/>
    </xf>
    <xf numFmtId="49" fontId="23" fillId="0" borderId="11">
      <alignment horizontal="center"/>
    </xf>
    <xf numFmtId="49" fontId="23" fillId="0" borderId="11">
      <alignment horizontal="center"/>
    </xf>
    <xf numFmtId="0" fontId="23" fillId="0" borderId="18">
      <alignment horizontal="center"/>
    </xf>
    <xf numFmtId="0" fontId="23" fillId="0" borderId="18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49" fontId="23" fillId="0" borderId="11"/>
    <xf numFmtId="49" fontId="23" fillId="0" borderId="11"/>
    <xf numFmtId="0" fontId="23" fillId="0" borderId="28">
      <alignment horizontal="center" vertical="top"/>
    </xf>
    <xf numFmtId="0" fontId="23" fillId="0" borderId="28">
      <alignment horizontal="center" vertical="top"/>
    </xf>
    <xf numFmtId="49" fontId="23" fillId="0" borderId="28">
      <alignment horizontal="center" vertical="top" wrapText="1"/>
    </xf>
    <xf numFmtId="49" fontId="23" fillId="0" borderId="28">
      <alignment horizontal="center" vertical="top" wrapText="1"/>
    </xf>
    <xf numFmtId="0" fontId="23" fillId="0" borderId="25"/>
    <xf numFmtId="0" fontId="23" fillId="0" borderId="25"/>
    <xf numFmtId="4" fontId="23" fillId="0" borderId="38">
      <alignment horizontal="right"/>
    </xf>
    <xf numFmtId="4" fontId="23" fillId="0" borderId="38">
      <alignment horizontal="right"/>
    </xf>
    <xf numFmtId="4" fontId="23" fillId="0" borderId="37">
      <alignment horizontal="right"/>
    </xf>
    <xf numFmtId="4" fontId="23" fillId="0" borderId="37">
      <alignment horizontal="right"/>
    </xf>
    <xf numFmtId="4" fontId="23" fillId="0" borderId="0">
      <alignment horizontal="right" shrinkToFit="1"/>
    </xf>
    <xf numFmtId="4" fontId="23" fillId="0" borderId="0">
      <alignment horizontal="right" shrinkToFit="1"/>
    </xf>
    <xf numFmtId="4" fontId="23" fillId="0" borderId="11">
      <alignment horizontal="right"/>
    </xf>
    <xf numFmtId="4" fontId="23" fillId="0" borderId="11">
      <alignment horizontal="right"/>
    </xf>
    <xf numFmtId="0" fontId="23" fillId="0" borderId="18"/>
    <xf numFmtId="0" fontId="23" fillId="0" borderId="18"/>
    <xf numFmtId="0" fontId="23" fillId="0" borderId="28">
      <alignment horizontal="center" vertical="top" wrapText="1"/>
    </xf>
    <xf numFmtId="0" fontId="23" fillId="0" borderId="28">
      <alignment horizontal="center" vertical="top" wrapText="1"/>
    </xf>
    <xf numFmtId="0" fontId="23" fillId="0" borderId="11">
      <alignment horizontal="center"/>
    </xf>
    <xf numFmtId="0" fontId="23" fillId="0" borderId="11">
      <alignment horizontal="center"/>
    </xf>
    <xf numFmtId="49" fontId="23" fillId="0" borderId="18">
      <alignment horizontal="center"/>
    </xf>
    <xf numFmtId="49" fontId="23" fillId="0" borderId="18">
      <alignment horizontal="center"/>
    </xf>
    <xf numFmtId="49" fontId="23" fillId="0" borderId="0">
      <alignment horizontal="left"/>
    </xf>
    <xf numFmtId="49" fontId="23" fillId="0" borderId="0">
      <alignment horizontal="left"/>
    </xf>
    <xf numFmtId="4" fontId="23" fillId="0" borderId="25">
      <alignment horizontal="right"/>
    </xf>
    <xf numFmtId="4" fontId="23" fillId="0" borderId="25">
      <alignment horizontal="right"/>
    </xf>
    <xf numFmtId="0" fontId="23" fillId="0" borderId="28">
      <alignment horizontal="center" vertical="top"/>
    </xf>
    <xf numFmtId="0" fontId="23" fillId="0" borderId="28">
      <alignment horizontal="center" vertical="top"/>
    </xf>
    <xf numFmtId="4" fontId="23" fillId="0" borderId="26">
      <alignment horizontal="right"/>
    </xf>
    <xf numFmtId="4" fontId="23" fillId="0" borderId="26">
      <alignment horizontal="right"/>
    </xf>
    <xf numFmtId="4" fontId="23" fillId="0" borderId="39">
      <alignment horizontal="right"/>
    </xf>
    <xf numFmtId="4" fontId="23" fillId="0" borderId="39">
      <alignment horizontal="right"/>
    </xf>
    <xf numFmtId="0" fontId="23" fillId="0" borderId="26"/>
    <xf numFmtId="0" fontId="23" fillId="0" borderId="26"/>
    <xf numFmtId="0" fontId="27" fillId="0" borderId="40"/>
    <xf numFmtId="0" fontId="27" fillId="0" borderId="40"/>
    <xf numFmtId="0" fontId="22" fillId="3" borderId="0"/>
    <xf numFmtId="0" fontId="22" fillId="3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3" fillId="0" borderId="0">
      <alignment horizontal="left"/>
    </xf>
    <xf numFmtId="0" fontId="23" fillId="0" borderId="0">
      <alignment horizontal="left"/>
    </xf>
    <xf numFmtId="0" fontId="23" fillId="0" borderId="0"/>
    <xf numFmtId="0" fontId="23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3" borderId="11"/>
    <xf numFmtId="0" fontId="22" fillId="3" borderId="11"/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0" fontId="22" fillId="3" borderId="41"/>
    <xf numFmtId="0" fontId="22" fillId="3" borderId="41"/>
    <xf numFmtId="0" fontId="23" fillId="0" borderId="42">
      <alignment horizontal="left" wrapText="1"/>
    </xf>
    <xf numFmtId="0" fontId="23" fillId="0" borderId="42">
      <alignment horizontal="left" wrapText="1"/>
    </xf>
    <xf numFmtId="0" fontId="23" fillId="0" borderId="19">
      <alignment horizontal="left" wrapText="1" indent="1"/>
    </xf>
    <xf numFmtId="0" fontId="23" fillId="0" borderId="19">
      <alignment horizontal="left" wrapText="1" indent="1"/>
    </xf>
    <xf numFmtId="0" fontId="23" fillId="0" borderId="13">
      <alignment horizontal="left" wrapText="1" indent="2"/>
    </xf>
    <xf numFmtId="0" fontId="23" fillId="0" borderId="13">
      <alignment horizontal="left" wrapText="1" indent="2"/>
    </xf>
    <xf numFmtId="0" fontId="22" fillId="3" borderId="18"/>
    <xf numFmtId="0" fontId="22" fillId="3" borderId="18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3" fillId="0" borderId="11">
      <alignment wrapText="1"/>
    </xf>
    <xf numFmtId="0" fontId="23" fillId="0" borderId="11">
      <alignment wrapText="1"/>
    </xf>
    <xf numFmtId="0" fontId="23" fillId="0" borderId="41">
      <alignment wrapText="1"/>
    </xf>
    <xf numFmtId="0" fontId="23" fillId="0" borderId="41">
      <alignment wrapText="1"/>
    </xf>
    <xf numFmtId="0" fontId="23" fillId="0" borderId="18">
      <alignment horizontal="left"/>
    </xf>
    <xf numFmtId="0" fontId="23" fillId="0" borderId="18">
      <alignment horizontal="left"/>
    </xf>
    <xf numFmtId="0" fontId="22" fillId="3" borderId="43"/>
    <xf numFmtId="0" fontId="22" fillId="3" borderId="43"/>
    <xf numFmtId="49" fontId="23" fillId="0" borderId="33">
      <alignment horizontal="center" wrapText="1"/>
    </xf>
    <xf numFmtId="49" fontId="23" fillId="0" borderId="33">
      <alignment horizontal="center" wrapText="1"/>
    </xf>
    <xf numFmtId="49" fontId="23" fillId="0" borderId="35">
      <alignment horizontal="center" wrapText="1"/>
    </xf>
    <xf numFmtId="49" fontId="23" fillId="0" borderId="35">
      <alignment horizontal="center" wrapText="1"/>
    </xf>
    <xf numFmtId="49" fontId="23" fillId="0" borderId="34">
      <alignment horizontal="center"/>
    </xf>
    <xf numFmtId="49" fontId="23" fillId="0" borderId="34">
      <alignment horizontal="center"/>
    </xf>
    <xf numFmtId="0" fontId="22" fillId="3" borderId="44"/>
    <xf numFmtId="0" fontId="22" fillId="3" borderId="44"/>
    <xf numFmtId="0" fontId="23" fillId="0" borderId="37"/>
    <xf numFmtId="0" fontId="23" fillId="0" borderId="37"/>
    <xf numFmtId="0" fontId="23" fillId="0" borderId="0">
      <alignment horizontal="center"/>
    </xf>
    <xf numFmtId="0" fontId="23" fillId="0" borderId="0">
      <alignment horizontal="center"/>
    </xf>
    <xf numFmtId="49" fontId="23" fillId="0" borderId="18"/>
    <xf numFmtId="49" fontId="23" fillId="0" borderId="18"/>
    <xf numFmtId="49" fontId="23" fillId="0" borderId="0"/>
    <xf numFmtId="49" fontId="23" fillId="0" borderId="0"/>
    <xf numFmtId="49" fontId="23" fillId="0" borderId="8">
      <alignment horizontal="center"/>
    </xf>
    <xf numFmtId="49" fontId="23" fillId="0" borderId="8">
      <alignment horizontal="center"/>
    </xf>
    <xf numFmtId="49" fontId="23" fillId="0" borderId="25">
      <alignment horizontal="center"/>
    </xf>
    <xf numFmtId="49" fontId="23" fillId="0" borderId="25">
      <alignment horizontal="center"/>
    </xf>
    <xf numFmtId="49" fontId="23" fillId="0" borderId="28">
      <alignment horizontal="center"/>
    </xf>
    <xf numFmtId="49" fontId="23" fillId="0" borderId="28">
      <alignment horizontal="center"/>
    </xf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49" fontId="23" fillId="0" borderId="38">
      <alignment horizontal="center" vertical="center" wrapText="1"/>
    </xf>
    <xf numFmtId="49" fontId="23" fillId="0" borderId="38">
      <alignment horizontal="center" vertical="center" wrapText="1"/>
    </xf>
    <xf numFmtId="0" fontId="22" fillId="3" borderId="45"/>
    <xf numFmtId="0" fontId="22" fillId="3" borderId="45"/>
    <xf numFmtId="4" fontId="23" fillId="0" borderId="28">
      <alignment horizontal="right"/>
    </xf>
    <xf numFmtId="4" fontId="23" fillId="0" borderId="28">
      <alignment horizontal="right"/>
    </xf>
    <xf numFmtId="0" fontId="23" fillId="4" borderId="37"/>
    <xf numFmtId="0" fontId="23" fillId="4" borderId="37"/>
    <xf numFmtId="0" fontId="23" fillId="4" borderId="0"/>
    <xf numFmtId="0" fontId="23" fillId="4" borderId="0"/>
    <xf numFmtId="0" fontId="29" fillId="0" borderId="0">
      <alignment horizontal="center" wrapText="1"/>
    </xf>
    <xf numFmtId="0" fontId="29" fillId="0" borderId="0">
      <alignment horizontal="center" wrapText="1"/>
    </xf>
    <xf numFmtId="0" fontId="31" fillId="0" borderId="46"/>
    <xf numFmtId="0" fontId="31" fillId="0" borderId="46"/>
    <xf numFmtId="49" fontId="32" fillId="0" borderId="47">
      <alignment horizontal="right"/>
    </xf>
    <xf numFmtId="49" fontId="32" fillId="0" borderId="47">
      <alignment horizontal="right"/>
    </xf>
    <xf numFmtId="0" fontId="23" fillId="0" borderId="47">
      <alignment horizontal="right"/>
    </xf>
    <xf numFmtId="0" fontId="23" fillId="0" borderId="47">
      <alignment horizontal="right"/>
    </xf>
    <xf numFmtId="0" fontId="31" fillId="0" borderId="11"/>
    <xf numFmtId="0" fontId="31" fillId="0" borderId="11"/>
    <xf numFmtId="0" fontId="23" fillId="0" borderId="38">
      <alignment horizontal="center"/>
    </xf>
    <xf numFmtId="0" fontId="23" fillId="0" borderId="38">
      <alignment horizontal="center"/>
    </xf>
    <xf numFmtId="49" fontId="22" fillId="0" borderId="48">
      <alignment horizontal="center"/>
    </xf>
    <xf numFmtId="49" fontId="22" fillId="0" borderId="48">
      <alignment horizontal="center"/>
    </xf>
    <xf numFmtId="165" fontId="23" fillId="0" borderId="16">
      <alignment horizontal="center"/>
    </xf>
    <xf numFmtId="165" fontId="23" fillId="0" borderId="16">
      <alignment horizontal="center"/>
    </xf>
    <xf numFmtId="0" fontId="23" fillId="0" borderId="49">
      <alignment horizontal="center"/>
    </xf>
    <xf numFmtId="0" fontId="23" fillId="0" borderId="49">
      <alignment horizontal="center"/>
    </xf>
    <xf numFmtId="49" fontId="23" fillId="0" borderId="17">
      <alignment horizontal="center"/>
    </xf>
    <xf numFmtId="49" fontId="23" fillId="0" borderId="17">
      <alignment horizontal="center"/>
    </xf>
    <xf numFmtId="49" fontId="23" fillId="0" borderId="16">
      <alignment horizontal="center"/>
    </xf>
    <xf numFmtId="49" fontId="23" fillId="0" borderId="16">
      <alignment horizontal="center"/>
    </xf>
    <xf numFmtId="0" fontId="23" fillId="0" borderId="16">
      <alignment horizontal="center"/>
    </xf>
    <xf numFmtId="0" fontId="23" fillId="0" borderId="16">
      <alignment horizontal="center"/>
    </xf>
    <xf numFmtId="49" fontId="23" fillId="0" borderId="50">
      <alignment horizontal="center"/>
    </xf>
    <xf numFmtId="49" fontId="23" fillId="0" borderId="50">
      <alignment horizontal="center"/>
    </xf>
    <xf numFmtId="0" fontId="27" fillId="0" borderId="37"/>
    <xf numFmtId="0" fontId="27" fillId="0" borderId="37"/>
    <xf numFmtId="0" fontId="31" fillId="0" borderId="0"/>
    <xf numFmtId="0" fontId="31" fillId="0" borderId="0"/>
    <xf numFmtId="0" fontId="22" fillId="0" borderId="51"/>
    <xf numFmtId="0" fontId="22" fillId="0" borderId="51"/>
    <xf numFmtId="0" fontId="22" fillId="0" borderId="40"/>
    <xf numFmtId="0" fontId="22" fillId="0" borderId="40"/>
    <xf numFmtId="4" fontId="23" fillId="0" borderId="13">
      <alignment horizontal="right"/>
    </xf>
    <xf numFmtId="4" fontId="23" fillId="0" borderId="13">
      <alignment horizontal="right"/>
    </xf>
    <xf numFmtId="49" fontId="23" fillId="0" borderId="26">
      <alignment horizontal="center"/>
    </xf>
    <xf numFmtId="49" fontId="23" fillId="0" borderId="26">
      <alignment horizontal="center"/>
    </xf>
    <xf numFmtId="0" fontId="23" fillId="0" borderId="52">
      <alignment horizontal="left" wrapText="1"/>
    </xf>
    <xf numFmtId="0" fontId="23" fillId="0" borderId="52">
      <alignment horizontal="left" wrapText="1"/>
    </xf>
    <xf numFmtId="0" fontId="23" fillId="0" borderId="24">
      <alignment horizontal="left" wrapText="1" indent="1"/>
    </xf>
    <xf numFmtId="0" fontId="23" fillId="0" borderId="24">
      <alignment horizontal="left" wrapText="1" indent="1"/>
    </xf>
    <xf numFmtId="0" fontId="23" fillId="0" borderId="16">
      <alignment horizontal="left" wrapText="1" indent="2"/>
    </xf>
    <xf numFmtId="0" fontId="23" fillId="0" borderId="16">
      <alignment horizontal="left" wrapText="1" indent="2"/>
    </xf>
    <xf numFmtId="0" fontId="22" fillId="3" borderId="53"/>
    <xf numFmtId="0" fontId="22" fillId="3" borderId="53"/>
    <xf numFmtId="0" fontId="23" fillId="4" borderId="21"/>
    <xf numFmtId="0" fontId="23" fillId="4" borderId="21"/>
    <xf numFmtId="0" fontId="29" fillId="0" borderId="0">
      <alignment horizontal="left" wrapText="1"/>
    </xf>
    <xf numFmtId="0" fontId="29" fillId="0" borderId="0">
      <alignment horizontal="left" wrapText="1"/>
    </xf>
    <xf numFmtId="49" fontId="22" fillId="0" borderId="0"/>
    <xf numFmtId="49" fontId="22" fillId="0" borderId="0"/>
    <xf numFmtId="0" fontId="23" fillId="0" borderId="0">
      <alignment horizontal="right"/>
    </xf>
    <xf numFmtId="0" fontId="23" fillId="0" borderId="0">
      <alignment horizontal="right"/>
    </xf>
    <xf numFmtId="49" fontId="23" fillId="0" borderId="0">
      <alignment horizontal="right"/>
    </xf>
    <xf numFmtId="49" fontId="23" fillId="0" borderId="0">
      <alignment horizontal="right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11">
      <alignment horizontal="left"/>
    </xf>
    <xf numFmtId="0" fontId="23" fillId="0" borderId="11">
      <alignment horizontal="left"/>
    </xf>
    <xf numFmtId="0" fontId="23" fillId="0" borderId="20">
      <alignment horizontal="left" wrapText="1"/>
    </xf>
    <xf numFmtId="0" fontId="23" fillId="0" borderId="20">
      <alignment horizontal="left" wrapText="1"/>
    </xf>
    <xf numFmtId="0" fontId="23" fillId="0" borderId="41"/>
    <xf numFmtId="0" fontId="23" fillId="0" borderId="41"/>
    <xf numFmtId="0" fontId="24" fillId="0" borderId="54">
      <alignment horizontal="left" wrapText="1"/>
    </xf>
    <xf numFmtId="0" fontId="24" fillId="0" borderId="54">
      <alignment horizontal="left" wrapText="1"/>
    </xf>
    <xf numFmtId="0" fontId="23" fillId="0" borderId="12">
      <alignment horizontal="left" wrapText="1" indent="2"/>
    </xf>
    <xf numFmtId="0" fontId="23" fillId="0" borderId="12">
      <alignment horizontal="left" wrapText="1" indent="2"/>
    </xf>
    <xf numFmtId="49" fontId="23" fillId="0" borderId="0">
      <alignment horizontal="center" wrapText="1"/>
    </xf>
    <xf numFmtId="49" fontId="23" fillId="0" borderId="0">
      <alignment horizontal="center" wrapText="1"/>
    </xf>
    <xf numFmtId="49" fontId="23" fillId="0" borderId="34">
      <alignment horizontal="center" wrapText="1"/>
    </xf>
    <xf numFmtId="49" fontId="23" fillId="0" borderId="34">
      <alignment horizontal="center" wrapText="1"/>
    </xf>
    <xf numFmtId="0" fontId="23" fillId="0" borderId="55"/>
    <xf numFmtId="0" fontId="23" fillId="0" borderId="55"/>
    <xf numFmtId="0" fontId="23" fillId="0" borderId="56">
      <alignment horizontal="center" wrapText="1"/>
    </xf>
    <xf numFmtId="0" fontId="23" fillId="0" borderId="56">
      <alignment horizontal="center" wrapText="1"/>
    </xf>
    <xf numFmtId="0" fontId="22" fillId="3" borderId="37"/>
    <xf numFmtId="0" fontId="22" fillId="3" borderId="37"/>
    <xf numFmtId="49" fontId="23" fillId="0" borderId="23">
      <alignment horizontal="center"/>
    </xf>
    <xf numFmtId="49" fontId="23" fillId="0" borderId="23">
      <alignment horizontal="center"/>
    </xf>
    <xf numFmtId="0" fontId="22" fillId="0" borderId="37"/>
    <xf numFmtId="0" fontId="22" fillId="0" borderId="37"/>
    <xf numFmtId="0" fontId="20" fillId="0" borderId="0"/>
    <xf numFmtId="0" fontId="21" fillId="0" borderId="0"/>
    <xf numFmtId="0" fontId="33" fillId="0" borderId="0"/>
  </cellStyleXfs>
  <cellXfs count="107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 shrinkToFit="1"/>
    </xf>
    <xf numFmtId="164" fontId="9" fillId="0" borderId="7" xfId="1" applyNumberFormat="1" applyFont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4" fillId="0" borderId="7" xfId="1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shrinkToFit="1"/>
    </xf>
    <xf numFmtId="164" fontId="5" fillId="0" borderId="7" xfId="1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10" fillId="0" borderId="7" xfId="2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shrinkToFit="1"/>
    </xf>
    <xf numFmtId="164" fontId="11" fillId="0" borderId="7" xfId="2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left" vertical="top" wrapText="1" shrinkToFit="1"/>
    </xf>
    <xf numFmtId="164" fontId="10" fillId="0" borderId="7" xfId="1" applyNumberFormat="1" applyFont="1" applyBorder="1" applyAlignment="1">
      <alignment horizontal="center" vertical="top"/>
    </xf>
    <xf numFmtId="164" fontId="10" fillId="0" borderId="7" xfId="2" applyNumberFormat="1" applyFont="1" applyBorder="1" applyAlignment="1">
      <alignment horizontal="center" vertical="top"/>
    </xf>
    <xf numFmtId="164" fontId="11" fillId="0" borderId="7" xfId="1" applyNumberFormat="1" applyFont="1" applyBorder="1" applyAlignment="1">
      <alignment horizontal="center" vertical="top"/>
    </xf>
    <xf numFmtId="164" fontId="11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12" fillId="0" borderId="7" xfId="0" applyFont="1" applyBorder="1" applyAlignment="1">
      <alignment horizontal="justify" vertical="top" wrapText="1" shrinkToFit="1"/>
    </xf>
    <xf numFmtId="0" fontId="6" fillId="0" borderId="7" xfId="0" applyFont="1" applyBorder="1" applyAlignment="1">
      <alignment horizontal="justify" vertical="top" wrapText="1" shrinkToFit="1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wrapText="1" shrinkToFit="1"/>
    </xf>
    <xf numFmtId="164" fontId="8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shrinkToFit="1"/>
    </xf>
    <xf numFmtId="164" fontId="5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shrinkToFit="1"/>
    </xf>
    <xf numFmtId="164" fontId="15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shrinkToFit="1"/>
    </xf>
    <xf numFmtId="164" fontId="16" fillId="0" borderId="7" xfId="0" applyNumberFormat="1" applyFont="1" applyBorder="1" applyAlignment="1">
      <alignment horizontal="center" vertical="center" shrinkToFit="1"/>
    </xf>
    <xf numFmtId="164" fontId="15" fillId="0" borderId="0" xfId="0" applyNumberFormat="1" applyFont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shrinkToFit="1"/>
    </xf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49" fontId="8" fillId="0" borderId="7" xfId="0" applyNumberFormat="1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left" vertical="top" wrapText="1" shrinkToFit="1"/>
    </xf>
    <xf numFmtId="0" fontId="5" fillId="0" borderId="7" xfId="0" applyFont="1" applyBorder="1"/>
    <xf numFmtId="49" fontId="17" fillId="0" borderId="7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top" wrapText="1" shrinkToFit="1"/>
    </xf>
    <xf numFmtId="164" fontId="17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0" fontId="5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164" fontId="3" fillId="0" borderId="7" xfId="0" applyNumberFormat="1" applyFont="1" applyBorder="1" applyAlignment="1">
      <alignment horizontal="center" vertical="top" wrapText="1" shrinkToFit="1"/>
    </xf>
    <xf numFmtId="164" fontId="4" fillId="0" borderId="7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0" fontId="5" fillId="0" borderId="0" xfId="0" applyFont="1" applyBorder="1" applyAlignment="1">
      <alignment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164" fontId="3" fillId="0" borderId="1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164" fontId="5" fillId="0" borderId="6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3" xfId="0" applyNumberFormat="1" applyFont="1" applyFill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</cellXfs>
  <cellStyles count="384">
    <cellStyle name="br" xfId="3"/>
    <cellStyle name="br 2" xfId="4"/>
    <cellStyle name="col" xfId="5"/>
    <cellStyle name="col 2" xfId="6"/>
    <cellStyle name="style0" xfId="7"/>
    <cellStyle name="style0 2" xfId="8"/>
    <cellStyle name="td" xfId="9"/>
    <cellStyle name="td 2" xfId="10"/>
    <cellStyle name="tr" xfId="11"/>
    <cellStyle name="tr 2" xfId="12"/>
    <cellStyle name="xl100" xfId="13"/>
    <cellStyle name="xl100 2" xfId="14"/>
    <cellStyle name="xl101" xfId="15"/>
    <cellStyle name="xl101 2" xfId="16"/>
    <cellStyle name="xl102" xfId="17"/>
    <cellStyle name="xl102 2" xfId="18"/>
    <cellStyle name="xl103" xfId="19"/>
    <cellStyle name="xl103 2" xfId="20"/>
    <cellStyle name="xl104" xfId="21"/>
    <cellStyle name="xl104 2" xfId="22"/>
    <cellStyle name="xl105" xfId="23"/>
    <cellStyle name="xl105 2" xfId="24"/>
    <cellStyle name="xl106" xfId="25"/>
    <cellStyle name="xl106 2" xfId="26"/>
    <cellStyle name="xl107" xfId="27"/>
    <cellStyle name="xl107 2" xfId="28"/>
    <cellStyle name="xl108" xfId="29"/>
    <cellStyle name="xl108 2" xfId="30"/>
    <cellStyle name="xl109" xfId="31"/>
    <cellStyle name="xl109 2" xfId="32"/>
    <cellStyle name="xl110" xfId="33"/>
    <cellStyle name="xl110 2" xfId="34"/>
    <cellStyle name="xl111" xfId="35"/>
    <cellStyle name="xl111 2" xfId="36"/>
    <cellStyle name="xl112" xfId="37"/>
    <cellStyle name="xl112 2" xfId="38"/>
    <cellStyle name="xl113" xfId="39"/>
    <cellStyle name="xl113 2" xfId="40"/>
    <cellStyle name="xl114" xfId="41"/>
    <cellStyle name="xl114 2" xfId="42"/>
    <cellStyle name="xl115" xfId="43"/>
    <cellStyle name="xl115 2" xfId="44"/>
    <cellStyle name="xl116" xfId="45"/>
    <cellStyle name="xl116 2" xfId="46"/>
    <cellStyle name="xl117" xfId="47"/>
    <cellStyle name="xl117 2" xfId="48"/>
    <cellStyle name="xl118" xfId="49"/>
    <cellStyle name="xl118 2" xfId="50"/>
    <cellStyle name="xl119" xfId="51"/>
    <cellStyle name="xl119 2" xfId="52"/>
    <cellStyle name="xl120" xfId="53"/>
    <cellStyle name="xl120 2" xfId="54"/>
    <cellStyle name="xl121" xfId="55"/>
    <cellStyle name="xl121 2" xfId="56"/>
    <cellStyle name="xl122" xfId="57"/>
    <cellStyle name="xl122 2" xfId="58"/>
    <cellStyle name="xl123" xfId="59"/>
    <cellStyle name="xl123 2" xfId="60"/>
    <cellStyle name="xl124" xfId="61"/>
    <cellStyle name="xl124 2" xfId="62"/>
    <cellStyle name="xl125" xfId="63"/>
    <cellStyle name="xl125 2" xfId="64"/>
    <cellStyle name="xl126" xfId="65"/>
    <cellStyle name="xl126 2" xfId="66"/>
    <cellStyle name="xl127" xfId="67"/>
    <cellStyle name="xl127 2" xfId="68"/>
    <cellStyle name="xl128" xfId="69"/>
    <cellStyle name="xl128 2" xfId="70"/>
    <cellStyle name="xl129" xfId="71"/>
    <cellStyle name="xl129 2" xfId="72"/>
    <cellStyle name="xl130" xfId="73"/>
    <cellStyle name="xl130 2" xfId="74"/>
    <cellStyle name="xl131" xfId="75"/>
    <cellStyle name="xl131 2" xfId="76"/>
    <cellStyle name="xl132" xfId="77"/>
    <cellStyle name="xl132 2" xfId="78"/>
    <cellStyle name="xl133" xfId="79"/>
    <cellStyle name="xl133 2" xfId="80"/>
    <cellStyle name="xl134" xfId="81"/>
    <cellStyle name="xl134 2" xfId="82"/>
    <cellStyle name="xl135" xfId="83"/>
    <cellStyle name="xl135 2" xfId="84"/>
    <cellStyle name="xl136" xfId="85"/>
    <cellStyle name="xl136 2" xfId="86"/>
    <cellStyle name="xl137" xfId="87"/>
    <cellStyle name="xl137 2" xfId="88"/>
    <cellStyle name="xl138" xfId="89"/>
    <cellStyle name="xl138 2" xfId="90"/>
    <cellStyle name="xl139" xfId="91"/>
    <cellStyle name="xl139 2" xfId="92"/>
    <cellStyle name="xl140" xfId="93"/>
    <cellStyle name="xl140 2" xfId="94"/>
    <cellStyle name="xl141" xfId="95"/>
    <cellStyle name="xl141 2" xfId="96"/>
    <cellStyle name="xl142" xfId="97"/>
    <cellStyle name="xl142 2" xfId="98"/>
    <cellStyle name="xl143" xfId="99"/>
    <cellStyle name="xl143 2" xfId="100"/>
    <cellStyle name="xl144" xfId="101"/>
    <cellStyle name="xl144 2" xfId="102"/>
    <cellStyle name="xl145" xfId="103"/>
    <cellStyle name="xl145 2" xfId="104"/>
    <cellStyle name="xl146" xfId="105"/>
    <cellStyle name="xl146 2" xfId="106"/>
    <cellStyle name="xl147" xfId="107"/>
    <cellStyle name="xl147 2" xfId="108"/>
    <cellStyle name="xl148" xfId="109"/>
    <cellStyle name="xl148 2" xfId="110"/>
    <cellStyle name="xl149" xfId="111"/>
    <cellStyle name="xl149 2" xfId="112"/>
    <cellStyle name="xl150" xfId="113"/>
    <cellStyle name="xl150 2" xfId="114"/>
    <cellStyle name="xl151" xfId="115"/>
    <cellStyle name="xl151 2" xfId="116"/>
    <cellStyle name="xl152" xfId="117"/>
    <cellStyle name="xl152 2" xfId="118"/>
    <cellStyle name="xl153" xfId="119"/>
    <cellStyle name="xl153 2" xfId="120"/>
    <cellStyle name="xl154" xfId="121"/>
    <cellStyle name="xl154 2" xfId="122"/>
    <cellStyle name="xl155" xfId="123"/>
    <cellStyle name="xl155 2" xfId="124"/>
    <cellStyle name="xl156" xfId="125"/>
    <cellStyle name="xl156 2" xfId="126"/>
    <cellStyle name="xl157" xfId="127"/>
    <cellStyle name="xl157 2" xfId="128"/>
    <cellStyle name="xl158" xfId="129"/>
    <cellStyle name="xl158 2" xfId="130"/>
    <cellStyle name="xl159" xfId="131"/>
    <cellStyle name="xl159 2" xfId="132"/>
    <cellStyle name="xl160" xfId="133"/>
    <cellStyle name="xl160 2" xfId="134"/>
    <cellStyle name="xl161" xfId="135"/>
    <cellStyle name="xl161 2" xfId="136"/>
    <cellStyle name="xl162" xfId="137"/>
    <cellStyle name="xl162 2" xfId="138"/>
    <cellStyle name="xl163" xfId="139"/>
    <cellStyle name="xl163 2" xfId="140"/>
    <cellStyle name="xl164" xfId="141"/>
    <cellStyle name="xl164 2" xfId="142"/>
    <cellStyle name="xl165" xfId="143"/>
    <cellStyle name="xl165 2" xfId="144"/>
    <cellStyle name="xl166" xfId="145"/>
    <cellStyle name="xl166 2" xfId="146"/>
    <cellStyle name="xl167" xfId="147"/>
    <cellStyle name="xl167 2" xfId="148"/>
    <cellStyle name="xl168" xfId="149"/>
    <cellStyle name="xl168 2" xfId="150"/>
    <cellStyle name="xl169" xfId="151"/>
    <cellStyle name="xl169 2" xfId="152"/>
    <cellStyle name="xl170" xfId="153"/>
    <cellStyle name="xl170 2" xfId="154"/>
    <cellStyle name="xl171" xfId="155"/>
    <cellStyle name="xl171 2" xfId="156"/>
    <cellStyle name="xl172" xfId="157"/>
    <cellStyle name="xl172 2" xfId="158"/>
    <cellStyle name="xl173" xfId="159"/>
    <cellStyle name="xl173 2" xfId="160"/>
    <cellStyle name="xl174" xfId="161"/>
    <cellStyle name="xl174 2" xfId="162"/>
    <cellStyle name="xl175" xfId="163"/>
    <cellStyle name="xl175 2" xfId="164"/>
    <cellStyle name="xl176" xfId="165"/>
    <cellStyle name="xl176 2" xfId="166"/>
    <cellStyle name="xl177" xfId="167"/>
    <cellStyle name="xl177 2" xfId="168"/>
    <cellStyle name="xl178" xfId="169"/>
    <cellStyle name="xl178 2" xfId="170"/>
    <cellStyle name="xl179" xfId="171"/>
    <cellStyle name="xl179 2" xfId="172"/>
    <cellStyle name="xl180" xfId="173"/>
    <cellStyle name="xl180 2" xfId="174"/>
    <cellStyle name="xl181" xfId="175"/>
    <cellStyle name="xl181 2" xfId="176"/>
    <cellStyle name="xl182" xfId="177"/>
    <cellStyle name="xl182 2" xfId="178"/>
    <cellStyle name="xl183" xfId="179"/>
    <cellStyle name="xl183 2" xfId="180"/>
    <cellStyle name="xl184" xfId="181"/>
    <cellStyle name="xl184 2" xfId="182"/>
    <cellStyle name="xl185" xfId="183"/>
    <cellStyle name="xl185 2" xfId="184"/>
    <cellStyle name="xl186" xfId="185"/>
    <cellStyle name="xl186 2" xfId="186"/>
    <cellStyle name="xl187" xfId="187"/>
    <cellStyle name="xl187 2" xfId="188"/>
    <cellStyle name="xl188" xfId="189"/>
    <cellStyle name="xl188 2" xfId="190"/>
    <cellStyle name="xl189" xfId="191"/>
    <cellStyle name="xl189 2" xfId="192"/>
    <cellStyle name="xl190" xfId="193"/>
    <cellStyle name="xl190 2" xfId="194"/>
    <cellStyle name="xl191" xfId="195"/>
    <cellStyle name="xl191 2" xfId="196"/>
    <cellStyle name="xl192" xfId="197"/>
    <cellStyle name="xl192 2" xfId="198"/>
    <cellStyle name="xl193" xfId="199"/>
    <cellStyle name="xl193 2" xfId="200"/>
    <cellStyle name="xl194" xfId="201"/>
    <cellStyle name="xl194 2" xfId="202"/>
    <cellStyle name="xl195" xfId="203"/>
    <cellStyle name="xl195 2" xfId="204"/>
    <cellStyle name="xl196" xfId="205"/>
    <cellStyle name="xl196 2" xfId="206"/>
    <cellStyle name="xl197" xfId="207"/>
    <cellStyle name="xl197 2" xfId="208"/>
    <cellStyle name="xl198" xfId="209"/>
    <cellStyle name="xl198 2" xfId="210"/>
    <cellStyle name="xl199" xfId="211"/>
    <cellStyle name="xl199 2" xfId="212"/>
    <cellStyle name="xl200" xfId="213"/>
    <cellStyle name="xl200 2" xfId="214"/>
    <cellStyle name="xl201" xfId="215"/>
    <cellStyle name="xl201 2" xfId="216"/>
    <cellStyle name="xl202" xfId="217"/>
    <cellStyle name="xl202 2" xfId="218"/>
    <cellStyle name="xl203" xfId="219"/>
    <cellStyle name="xl203 2" xfId="220"/>
    <cellStyle name="xl204" xfId="221"/>
    <cellStyle name="xl204 2" xfId="222"/>
    <cellStyle name="xl21" xfId="223"/>
    <cellStyle name="xl21 2" xfId="224"/>
    <cellStyle name="xl22" xfId="225"/>
    <cellStyle name="xl22 2" xfId="226"/>
    <cellStyle name="xl23" xfId="227"/>
    <cellStyle name="xl23 2" xfId="228"/>
    <cellStyle name="xl24" xfId="229"/>
    <cellStyle name="xl24 2" xfId="230"/>
    <cellStyle name="xl25" xfId="231"/>
    <cellStyle name="xl25 2" xfId="232"/>
    <cellStyle name="xl26" xfId="233"/>
    <cellStyle name="xl26 2" xfId="234"/>
    <cellStyle name="xl27" xfId="235"/>
    <cellStyle name="xl27 2" xfId="236"/>
    <cellStyle name="xl28" xfId="237"/>
    <cellStyle name="xl28 2" xfId="238"/>
    <cellStyle name="xl29" xfId="239"/>
    <cellStyle name="xl29 2" xfId="240"/>
    <cellStyle name="xl30" xfId="241"/>
    <cellStyle name="xl30 2" xfId="242"/>
    <cellStyle name="xl31" xfId="243"/>
    <cellStyle name="xl31 2" xfId="244"/>
    <cellStyle name="xl32" xfId="245"/>
    <cellStyle name="xl32 2" xfId="246"/>
    <cellStyle name="xl33" xfId="247"/>
    <cellStyle name="xl33 2" xfId="248"/>
    <cellStyle name="xl34" xfId="249"/>
    <cellStyle name="xl34 2" xfId="250"/>
    <cellStyle name="xl35" xfId="251"/>
    <cellStyle name="xl35 2" xfId="252"/>
    <cellStyle name="xl36" xfId="253"/>
    <cellStyle name="xl36 2" xfId="254"/>
    <cellStyle name="xl37" xfId="255"/>
    <cellStyle name="xl37 2" xfId="256"/>
    <cellStyle name="xl38" xfId="257"/>
    <cellStyle name="xl38 2" xfId="258"/>
    <cellStyle name="xl39" xfId="259"/>
    <cellStyle name="xl39 2" xfId="260"/>
    <cellStyle name="xl40" xfId="261"/>
    <cellStyle name="xl40 2" xfId="262"/>
    <cellStyle name="xl41" xfId="263"/>
    <cellStyle name="xl41 2" xfId="264"/>
    <cellStyle name="xl42" xfId="265"/>
    <cellStyle name="xl42 2" xfId="266"/>
    <cellStyle name="xl43" xfId="267"/>
    <cellStyle name="xl43 2" xfId="268"/>
    <cellStyle name="xl44" xfId="269"/>
    <cellStyle name="xl44 2" xfId="270"/>
    <cellStyle name="xl45" xfId="271"/>
    <cellStyle name="xl45 2" xfId="272"/>
    <cellStyle name="xl46" xfId="273"/>
    <cellStyle name="xl46 2" xfId="274"/>
    <cellStyle name="xl47" xfId="275"/>
    <cellStyle name="xl47 2" xfId="276"/>
    <cellStyle name="xl48" xfId="277"/>
    <cellStyle name="xl48 2" xfId="278"/>
    <cellStyle name="xl49" xfId="279"/>
    <cellStyle name="xl49 2" xfId="280"/>
    <cellStyle name="xl50" xfId="281"/>
    <cellStyle name="xl50 2" xfId="282"/>
    <cellStyle name="xl51" xfId="283"/>
    <cellStyle name="xl51 2" xfId="284"/>
    <cellStyle name="xl52" xfId="285"/>
    <cellStyle name="xl52 2" xfId="286"/>
    <cellStyle name="xl53" xfId="287"/>
    <cellStyle name="xl53 2" xfId="288"/>
    <cellStyle name="xl54" xfId="289"/>
    <cellStyle name="xl54 2" xfId="290"/>
    <cellStyle name="xl55" xfId="291"/>
    <cellStyle name="xl55 2" xfId="292"/>
    <cellStyle name="xl56" xfId="293"/>
    <cellStyle name="xl56 2" xfId="294"/>
    <cellStyle name="xl57" xfId="295"/>
    <cellStyle name="xl57 2" xfId="296"/>
    <cellStyle name="xl58" xfId="297"/>
    <cellStyle name="xl58 2" xfId="298"/>
    <cellStyle name="xl59" xfId="299"/>
    <cellStyle name="xl59 2" xfId="300"/>
    <cellStyle name="xl60" xfId="301"/>
    <cellStyle name="xl60 2" xfId="302"/>
    <cellStyle name="xl61" xfId="303"/>
    <cellStyle name="xl61 2" xfId="304"/>
    <cellStyle name="xl62" xfId="305"/>
    <cellStyle name="xl62 2" xfId="306"/>
    <cellStyle name="xl63" xfId="307"/>
    <cellStyle name="xl63 2" xfId="308"/>
    <cellStyle name="xl64" xfId="309"/>
    <cellStyle name="xl64 2" xfId="310"/>
    <cellStyle name="xl65" xfId="311"/>
    <cellStyle name="xl65 2" xfId="312"/>
    <cellStyle name="xl66" xfId="313"/>
    <cellStyle name="xl66 2" xfId="314"/>
    <cellStyle name="xl67" xfId="315"/>
    <cellStyle name="xl67 2" xfId="316"/>
    <cellStyle name="xl68" xfId="317"/>
    <cellStyle name="xl68 2" xfId="318"/>
    <cellStyle name="xl69" xfId="319"/>
    <cellStyle name="xl69 2" xfId="320"/>
    <cellStyle name="xl70" xfId="321"/>
    <cellStyle name="xl70 2" xfId="322"/>
    <cellStyle name="xl71" xfId="323"/>
    <cellStyle name="xl71 2" xfId="324"/>
    <cellStyle name="xl72" xfId="325"/>
    <cellStyle name="xl72 2" xfId="326"/>
    <cellStyle name="xl73" xfId="327"/>
    <cellStyle name="xl73 2" xfId="328"/>
    <cellStyle name="xl74" xfId="329"/>
    <cellStyle name="xl74 2" xfId="330"/>
    <cellStyle name="xl75" xfId="331"/>
    <cellStyle name="xl75 2" xfId="332"/>
    <cellStyle name="xl76" xfId="333"/>
    <cellStyle name="xl76 2" xfId="334"/>
    <cellStyle name="xl77" xfId="335"/>
    <cellStyle name="xl77 2" xfId="336"/>
    <cellStyle name="xl78" xfId="337"/>
    <cellStyle name="xl78 2" xfId="338"/>
    <cellStyle name="xl79" xfId="339"/>
    <cellStyle name="xl79 2" xfId="340"/>
    <cellStyle name="xl80" xfId="341"/>
    <cellStyle name="xl80 2" xfId="342"/>
    <cellStyle name="xl81" xfId="343"/>
    <cellStyle name="xl81 2" xfId="344"/>
    <cellStyle name="xl82" xfId="345"/>
    <cellStyle name="xl82 2" xfId="346"/>
    <cellStyle name="xl83" xfId="347"/>
    <cellStyle name="xl83 2" xfId="348"/>
    <cellStyle name="xl84" xfId="349"/>
    <cellStyle name="xl84 2" xfId="350"/>
    <cellStyle name="xl85" xfId="351"/>
    <cellStyle name="xl85 2" xfId="352"/>
    <cellStyle name="xl86" xfId="353"/>
    <cellStyle name="xl86 2" xfId="354"/>
    <cellStyle name="xl87" xfId="355"/>
    <cellStyle name="xl87 2" xfId="356"/>
    <cellStyle name="xl88" xfId="357"/>
    <cellStyle name="xl88 2" xfId="358"/>
    <cellStyle name="xl89" xfId="359"/>
    <cellStyle name="xl89 2" xfId="360"/>
    <cellStyle name="xl90" xfId="361"/>
    <cellStyle name="xl90 2" xfId="362"/>
    <cellStyle name="xl91" xfId="363"/>
    <cellStyle name="xl91 2" xfId="364"/>
    <cellStyle name="xl92" xfId="365"/>
    <cellStyle name="xl92 2" xfId="366"/>
    <cellStyle name="xl93" xfId="367"/>
    <cellStyle name="xl93 2" xfId="368"/>
    <cellStyle name="xl94" xfId="369"/>
    <cellStyle name="xl94 2" xfId="370"/>
    <cellStyle name="xl95" xfId="371"/>
    <cellStyle name="xl95 2" xfId="372"/>
    <cellStyle name="xl96" xfId="373"/>
    <cellStyle name="xl96 2" xfId="374"/>
    <cellStyle name="xl97" xfId="375"/>
    <cellStyle name="xl97 2" xfId="376"/>
    <cellStyle name="xl98" xfId="377"/>
    <cellStyle name="xl98 2" xfId="378"/>
    <cellStyle name="xl99" xfId="379"/>
    <cellStyle name="xl99 2" xfId="380"/>
    <cellStyle name="Обычный" xfId="0" builtinId="0"/>
    <cellStyle name="Обычный 2" xfId="381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5" zoomScale="80" zoomScaleNormal="80" workbookViewId="0">
      <selection activeCell="A61" sqref="A61"/>
    </sheetView>
  </sheetViews>
  <sheetFormatPr defaultRowHeight="12.75" x14ac:dyDescent="0.2"/>
  <cols>
    <col min="1" max="1" width="10.7109375" customWidth="1"/>
    <col min="2" max="2" width="98.7109375" customWidth="1"/>
    <col min="3" max="3" width="17.28515625" customWidth="1"/>
    <col min="4" max="4" width="18" customWidth="1"/>
    <col min="5" max="5" width="13.7109375" customWidth="1"/>
    <col min="6" max="6" width="17.28515625" style="84" customWidth="1"/>
    <col min="7" max="7" width="15.7109375" style="84" customWidth="1"/>
    <col min="8" max="8" width="13" style="84" customWidth="1"/>
    <col min="9" max="9" width="13.7109375" style="84" customWidth="1"/>
    <col min="10" max="10" width="9.140625" style="84"/>
  </cols>
  <sheetData>
    <row r="1" spans="1:10" x14ac:dyDescent="0.2">
      <c r="I1" s="106" t="s">
        <v>84</v>
      </c>
      <c r="J1" s="106"/>
    </row>
    <row r="2" spans="1:10" ht="15.75" x14ac:dyDescent="0.2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">
      <c r="A4" s="1"/>
      <c r="B4" s="2"/>
      <c r="C4" s="2"/>
      <c r="D4" s="2"/>
      <c r="E4" s="2"/>
      <c r="F4" s="3"/>
      <c r="G4" s="3"/>
      <c r="H4" s="4"/>
      <c r="I4" s="4"/>
      <c r="J4" s="5" t="s">
        <v>2</v>
      </c>
    </row>
    <row r="5" spans="1:10" x14ac:dyDescent="0.2">
      <c r="A5" s="93" t="s">
        <v>3</v>
      </c>
      <c r="B5" s="93" t="s">
        <v>4</v>
      </c>
      <c r="C5" s="96" t="s">
        <v>5</v>
      </c>
      <c r="D5" s="97"/>
      <c r="E5" s="98"/>
      <c r="F5" s="99" t="s">
        <v>6</v>
      </c>
      <c r="G5" s="100"/>
      <c r="H5" s="101"/>
      <c r="I5" s="87" t="s">
        <v>7</v>
      </c>
      <c r="J5" s="103" t="s">
        <v>8</v>
      </c>
    </row>
    <row r="6" spans="1:10" x14ac:dyDescent="0.2">
      <c r="A6" s="94"/>
      <c r="B6" s="94"/>
      <c r="C6" s="85" t="s">
        <v>9</v>
      </c>
      <c r="D6" s="85" t="s">
        <v>10</v>
      </c>
      <c r="E6" s="85" t="s">
        <v>11</v>
      </c>
      <c r="F6" s="87" t="s">
        <v>9</v>
      </c>
      <c r="G6" s="87" t="s">
        <v>10</v>
      </c>
      <c r="H6" s="89" t="s">
        <v>11</v>
      </c>
      <c r="I6" s="102"/>
      <c r="J6" s="104"/>
    </row>
    <row r="7" spans="1:10" x14ac:dyDescent="0.2">
      <c r="A7" s="95"/>
      <c r="B7" s="95"/>
      <c r="C7" s="86"/>
      <c r="D7" s="86"/>
      <c r="E7" s="86"/>
      <c r="F7" s="88"/>
      <c r="G7" s="88"/>
      <c r="H7" s="90"/>
      <c r="I7" s="88"/>
      <c r="J7" s="105"/>
    </row>
    <row r="8" spans="1:10" x14ac:dyDescent="0.2">
      <c r="A8" s="6"/>
      <c r="B8" s="7" t="s">
        <v>12</v>
      </c>
      <c r="C8" s="8">
        <v>134312720.59999999</v>
      </c>
      <c r="D8" s="8">
        <v>74717541.900000006</v>
      </c>
      <c r="E8" s="9">
        <v>55.629534988363574</v>
      </c>
      <c r="F8" s="10">
        <f>F9+F14</f>
        <v>154727554.47992998</v>
      </c>
      <c r="G8" s="10">
        <f>G9+G14</f>
        <v>82656976.700000003</v>
      </c>
      <c r="H8" s="11">
        <f t="shared" ref="H8:H15" si="0">G8/F8*100</f>
        <v>53.420980495572692</v>
      </c>
      <c r="I8" s="11">
        <f>G8-D8</f>
        <v>7939434.799999997</v>
      </c>
      <c r="J8" s="11">
        <f>G8/D8*100</f>
        <v>110.62593147219152</v>
      </c>
    </row>
    <row r="9" spans="1:10" x14ac:dyDescent="0.2">
      <c r="A9" s="6"/>
      <c r="B9" s="12" t="s">
        <v>13</v>
      </c>
      <c r="C9" s="13">
        <v>126308705.40000001</v>
      </c>
      <c r="D9" s="13">
        <v>71586836.700000003</v>
      </c>
      <c r="E9" s="14">
        <v>56.676090910199449</v>
      </c>
      <c r="F9" s="15">
        <v>144862329.84805</v>
      </c>
      <c r="G9" s="15">
        <v>78758463.400000006</v>
      </c>
      <c r="H9" s="16">
        <f t="shared" si="0"/>
        <v>54.367801127188741</v>
      </c>
      <c r="I9" s="16">
        <f t="shared" ref="I9:I15" si="1">G9-D9</f>
        <v>7171626.700000003</v>
      </c>
      <c r="J9" s="16">
        <f t="shared" ref="J9:J15" si="2">G9/D9*100</f>
        <v>110.01808018149237</v>
      </c>
    </row>
    <row r="10" spans="1:10" x14ac:dyDescent="0.2">
      <c r="A10" s="6"/>
      <c r="B10" s="17" t="s">
        <v>14</v>
      </c>
      <c r="C10" s="18">
        <v>42634115.200000003</v>
      </c>
      <c r="D10" s="19">
        <v>29061472.600000001</v>
      </c>
      <c r="E10" s="14">
        <v>68.16483105998644</v>
      </c>
      <c r="F10" s="20">
        <v>49759381.100000001</v>
      </c>
      <c r="G10" s="21">
        <v>29891185.024429999</v>
      </c>
      <c r="H10" s="16">
        <f t="shared" si="0"/>
        <v>60.071456605054117</v>
      </c>
      <c r="I10" s="16">
        <f t="shared" si="1"/>
        <v>829712.4244299978</v>
      </c>
      <c r="J10" s="16">
        <f t="shared" si="2"/>
        <v>102.85502540029579</v>
      </c>
    </row>
    <row r="11" spans="1:10" x14ac:dyDescent="0.2">
      <c r="A11" s="6"/>
      <c r="B11" s="22" t="s">
        <v>15</v>
      </c>
      <c r="C11" s="23">
        <v>39300179.5</v>
      </c>
      <c r="D11" s="24">
        <v>19544596.699999999</v>
      </c>
      <c r="E11" s="14">
        <v>49.73157107335858</v>
      </c>
      <c r="F11" s="25">
        <v>45368500.118989997</v>
      </c>
      <c r="G11" s="26">
        <v>21361971.252069999</v>
      </c>
      <c r="H11" s="16">
        <f t="shared" si="0"/>
        <v>47.085469424915964</v>
      </c>
      <c r="I11" s="16">
        <f t="shared" si="1"/>
        <v>1817374.5520699993</v>
      </c>
      <c r="J11" s="16">
        <f t="shared" si="2"/>
        <v>109.29860349622871</v>
      </c>
    </row>
    <row r="12" spans="1:10" ht="15" customHeight="1" x14ac:dyDescent="0.2">
      <c r="A12" s="6"/>
      <c r="B12" s="27" t="s">
        <v>16</v>
      </c>
      <c r="C12" s="23">
        <v>24583646.199999999</v>
      </c>
      <c r="D12" s="24">
        <v>11797880.5</v>
      </c>
      <c r="E12" s="14">
        <v>47.990767537160536</v>
      </c>
      <c r="F12" s="25">
        <v>27411173.446389999</v>
      </c>
      <c r="G12" s="26">
        <v>12992965.5415</v>
      </c>
      <c r="H12" s="16">
        <f>G12/F12*100</f>
        <v>47.400252918435889</v>
      </c>
      <c r="I12" s="16">
        <f t="shared" si="1"/>
        <v>1195085.0415000003</v>
      </c>
      <c r="J12" s="16">
        <f t="shared" si="2"/>
        <v>110.12965881032615</v>
      </c>
    </row>
    <row r="13" spans="1:10" x14ac:dyDescent="0.2">
      <c r="A13" s="6"/>
      <c r="B13" s="27" t="s">
        <v>17</v>
      </c>
      <c r="C13" s="23">
        <v>7975856.2000000002</v>
      </c>
      <c r="D13" s="24">
        <v>3836547.4</v>
      </c>
      <c r="E13" s="14">
        <v>48.102013173206402</v>
      </c>
      <c r="F13" s="25">
        <v>8099602.33665</v>
      </c>
      <c r="G13" s="26">
        <v>4801833.6995400004</v>
      </c>
      <c r="H13" s="16">
        <f>G13/F13*100</f>
        <v>59.284808067824748</v>
      </c>
      <c r="I13" s="16">
        <f t="shared" si="1"/>
        <v>965286.2995400005</v>
      </c>
      <c r="J13" s="16">
        <f t="shared" si="2"/>
        <v>125.1602860306118</v>
      </c>
    </row>
    <row r="14" spans="1:10" x14ac:dyDescent="0.2">
      <c r="A14" s="6"/>
      <c r="B14" s="28" t="s">
        <v>18</v>
      </c>
      <c r="C14" s="23">
        <v>8004015.2000000002</v>
      </c>
      <c r="D14" s="24">
        <v>3130705.2</v>
      </c>
      <c r="E14" s="14">
        <v>39.114183591255554</v>
      </c>
      <c r="F14" s="25">
        <v>9865224.6318799984</v>
      </c>
      <c r="G14" s="26">
        <v>3898513.3</v>
      </c>
      <c r="H14" s="16">
        <f t="shared" si="0"/>
        <v>39.517734724475979</v>
      </c>
      <c r="I14" s="16">
        <f t="shared" si="1"/>
        <v>767808.09999999963</v>
      </c>
      <c r="J14" s="16">
        <f t="shared" si="2"/>
        <v>124.5250846358833</v>
      </c>
    </row>
    <row r="15" spans="1:10" x14ac:dyDescent="0.2">
      <c r="A15" s="6"/>
      <c r="B15" s="28" t="s">
        <v>19</v>
      </c>
      <c r="C15" s="23">
        <v>7603898.5</v>
      </c>
      <c r="D15" s="24">
        <v>2989114.1</v>
      </c>
      <c r="E15" s="14">
        <v>39.310284060209376</v>
      </c>
      <c r="F15" s="25">
        <v>9755325.5481399987</v>
      </c>
      <c r="G15" s="26">
        <v>3526508.82687</v>
      </c>
      <c r="H15" s="16">
        <f t="shared" si="0"/>
        <v>36.149576038929652</v>
      </c>
      <c r="I15" s="16">
        <f t="shared" si="1"/>
        <v>537394.7268699999</v>
      </c>
      <c r="J15" s="16">
        <f t="shared" si="2"/>
        <v>117.97839456412855</v>
      </c>
    </row>
    <row r="16" spans="1:10" x14ac:dyDescent="0.2">
      <c r="A16" s="6"/>
      <c r="B16" s="29"/>
      <c r="C16" s="13"/>
      <c r="D16" s="13"/>
      <c r="E16" s="14"/>
      <c r="F16" s="15"/>
      <c r="G16" s="15"/>
      <c r="H16" s="16"/>
      <c r="I16" s="16"/>
      <c r="J16" s="16"/>
    </row>
    <row r="17" spans="1:10" x14ac:dyDescent="0.2">
      <c r="A17" s="6"/>
      <c r="B17" s="30" t="s">
        <v>20</v>
      </c>
      <c r="C17" s="31">
        <v>152307412.11451003</v>
      </c>
      <c r="D17" s="31">
        <v>64149094.133939996</v>
      </c>
      <c r="E17" s="32">
        <v>42.118169590926058</v>
      </c>
      <c r="F17" s="33">
        <f>F18+F23+F24+F27+F32+F33+F34+F35+F36+F37+F38+F39+F41+F42</f>
        <v>178994570.81165004</v>
      </c>
      <c r="G17" s="33">
        <f>G18+G23+G24+G27+G32+G33+G34+G35+G36+G37+G38+G39+G41+G42</f>
        <v>71032087.502010018</v>
      </c>
      <c r="H17" s="34">
        <f>G17/F17*100</f>
        <v>39.683934088009124</v>
      </c>
      <c r="I17" s="34">
        <f t="shared" ref="I17:I43" si="3">G17-D17</f>
        <v>6882993.3680700213</v>
      </c>
      <c r="J17" s="34">
        <f t="shared" ref="J17:J41" si="4">G17/D17*100</f>
        <v>110.72968131661951</v>
      </c>
    </row>
    <row r="18" spans="1:10" x14ac:dyDescent="0.2">
      <c r="A18" s="35" t="s">
        <v>21</v>
      </c>
      <c r="B18" s="7" t="s">
        <v>22</v>
      </c>
      <c r="C18" s="36">
        <v>14489516.637770001</v>
      </c>
      <c r="D18" s="36">
        <v>5902527.8325800002</v>
      </c>
      <c r="E18" s="32">
        <v>40.736540632375608</v>
      </c>
      <c r="F18" s="37">
        <v>18048789.574279997</v>
      </c>
      <c r="G18" s="37">
        <v>6312491.2000000002</v>
      </c>
      <c r="H18" s="34">
        <f t="shared" ref="H18:H42" si="5">G18/F18*100</f>
        <v>34.974595797800575</v>
      </c>
      <c r="I18" s="34">
        <f t="shared" si="3"/>
        <v>409963.36742000002</v>
      </c>
      <c r="J18" s="34">
        <f t="shared" si="4"/>
        <v>106.94555585417382</v>
      </c>
    </row>
    <row r="19" spans="1:10" ht="25.5" x14ac:dyDescent="0.2">
      <c r="A19" s="38" t="s">
        <v>23</v>
      </c>
      <c r="B19" s="17" t="s">
        <v>24</v>
      </c>
      <c r="C19" s="39">
        <v>7601988.41713</v>
      </c>
      <c r="D19" s="39">
        <v>3234449.4946399997</v>
      </c>
      <c r="E19" s="40">
        <v>42.547414139064301</v>
      </c>
      <c r="F19" s="41">
        <v>7911884.7812000001</v>
      </c>
      <c r="G19" s="41">
        <v>3404408.0291399998</v>
      </c>
      <c r="H19" s="42">
        <f t="shared" si="5"/>
        <v>43.029039518237923</v>
      </c>
      <c r="I19" s="42">
        <f t="shared" si="3"/>
        <v>169958.53450000007</v>
      </c>
      <c r="J19" s="42">
        <f t="shared" si="4"/>
        <v>105.25463559661847</v>
      </c>
    </row>
    <row r="20" spans="1:10" x14ac:dyDescent="0.2">
      <c r="A20" s="43" t="s">
        <v>25</v>
      </c>
      <c r="B20" s="17" t="s">
        <v>26</v>
      </c>
      <c r="C20" s="39">
        <v>275943.75272000005</v>
      </c>
      <c r="D20" s="39">
        <v>133501.86697999999</v>
      </c>
      <c r="E20" s="40">
        <v>48.380101257615443</v>
      </c>
      <c r="F20" s="41">
        <v>332850.26925999997</v>
      </c>
      <c r="G20" s="41">
        <v>149339.14912000002</v>
      </c>
      <c r="H20" s="42">
        <f t="shared" si="5"/>
        <v>44.866765303213988</v>
      </c>
      <c r="I20" s="42">
        <f t="shared" si="3"/>
        <v>15837.282140000025</v>
      </c>
      <c r="J20" s="42">
        <f t="shared" si="4"/>
        <v>111.86296678710315</v>
      </c>
    </row>
    <row r="21" spans="1:10" ht="25.5" x14ac:dyDescent="0.2">
      <c r="A21" s="43" t="s">
        <v>27</v>
      </c>
      <c r="B21" s="17" t="s">
        <v>28</v>
      </c>
      <c r="C21" s="39">
        <v>504854.44562999997</v>
      </c>
      <c r="D21" s="39">
        <v>212980.98686999999</v>
      </c>
      <c r="E21" s="40">
        <v>42.186612144065471</v>
      </c>
      <c r="F21" s="41">
        <v>548556.77761999995</v>
      </c>
      <c r="G21" s="41">
        <v>233739.94212999998</v>
      </c>
      <c r="H21" s="42">
        <f t="shared" si="5"/>
        <v>42.609981621978598</v>
      </c>
      <c r="I21" s="42">
        <f t="shared" si="3"/>
        <v>20758.955259999988</v>
      </c>
      <c r="J21" s="42">
        <f t="shared" si="4"/>
        <v>109.74685842387937</v>
      </c>
    </row>
    <row r="22" spans="1:10" x14ac:dyDescent="0.2">
      <c r="A22" s="43" t="s">
        <v>29</v>
      </c>
      <c r="B22" s="17" t="s">
        <v>30</v>
      </c>
      <c r="C22" s="39">
        <v>88657.340980000008</v>
      </c>
      <c r="D22" s="39">
        <v>38212.914469999996</v>
      </c>
      <c r="E22" s="40">
        <v>43.101805273655067</v>
      </c>
      <c r="F22" s="41">
        <v>251748.64896000002</v>
      </c>
      <c r="G22" s="41">
        <v>80969.42035</v>
      </c>
      <c r="H22" s="42">
        <f t="shared" si="5"/>
        <v>32.162802336573854</v>
      </c>
      <c r="I22" s="42">
        <f t="shared" si="3"/>
        <v>42756.505880000004</v>
      </c>
      <c r="J22" s="42">
        <f t="shared" si="4"/>
        <v>211.89019857034737</v>
      </c>
    </row>
    <row r="23" spans="1:10" x14ac:dyDescent="0.2">
      <c r="A23" s="35" t="s">
        <v>31</v>
      </c>
      <c r="B23" s="7" t="s">
        <v>32</v>
      </c>
      <c r="C23" s="36">
        <v>67896.2</v>
      </c>
      <c r="D23" s="36">
        <v>27566.033760000002</v>
      </c>
      <c r="E23" s="32">
        <v>40.600260044008358</v>
      </c>
      <c r="F23" s="44">
        <v>74243.199999999997</v>
      </c>
      <c r="G23" s="44">
        <v>29108.9</v>
      </c>
      <c r="H23" s="45">
        <f t="shared" si="5"/>
        <v>39.207496444118789</v>
      </c>
      <c r="I23" s="45">
        <f t="shared" si="3"/>
        <v>1542.8662399999994</v>
      </c>
      <c r="J23" s="45">
        <f t="shared" si="4"/>
        <v>105.59698306050396</v>
      </c>
    </row>
    <row r="24" spans="1:10" x14ac:dyDescent="0.2">
      <c r="A24" s="35" t="s">
        <v>33</v>
      </c>
      <c r="B24" s="7" t="s">
        <v>34</v>
      </c>
      <c r="C24" s="46">
        <v>2433101.0001300001</v>
      </c>
      <c r="D24" s="46">
        <v>1033623.72439</v>
      </c>
      <c r="E24" s="32">
        <v>42.481743435014565</v>
      </c>
      <c r="F24" s="37">
        <v>2705706.0768899997</v>
      </c>
      <c r="G24" s="37">
        <v>995467.69863999996</v>
      </c>
      <c r="H24" s="45">
        <f t="shared" si="5"/>
        <v>36.791420440767659</v>
      </c>
      <c r="I24" s="45">
        <f t="shared" si="3"/>
        <v>-38156.02575000003</v>
      </c>
      <c r="J24" s="45">
        <f t="shared" si="4"/>
        <v>96.308518772388069</v>
      </c>
    </row>
    <row r="25" spans="1:10" ht="27.75" customHeight="1" x14ac:dyDescent="0.2">
      <c r="A25" s="43" t="s">
        <v>35</v>
      </c>
      <c r="B25" s="17" t="s">
        <v>36</v>
      </c>
      <c r="C25" s="47">
        <v>696820.82367999991</v>
      </c>
      <c r="D25" s="47">
        <v>228411.4301</v>
      </c>
      <c r="E25" s="40">
        <v>32.779076390646594</v>
      </c>
      <c r="F25" s="48">
        <v>827982.38702999998</v>
      </c>
      <c r="G25" s="48">
        <v>190848.78844</v>
      </c>
      <c r="H25" s="42">
        <f t="shared" si="5"/>
        <v>23.049860894333861</v>
      </c>
      <c r="I25" s="42">
        <f t="shared" si="3"/>
        <v>-37562.641659999994</v>
      </c>
      <c r="J25" s="42">
        <f t="shared" si="4"/>
        <v>83.554832766663722</v>
      </c>
    </row>
    <row r="26" spans="1:10" x14ac:dyDescent="0.2">
      <c r="A26" s="43" t="s">
        <v>37</v>
      </c>
      <c r="B26" s="17" t="s">
        <v>38</v>
      </c>
      <c r="C26" s="47">
        <v>1300780.51141</v>
      </c>
      <c r="D26" s="47">
        <v>560042.56440000003</v>
      </c>
      <c r="E26" s="40">
        <v>43.054347715659866</v>
      </c>
      <c r="F26" s="48">
        <v>1464663.7015799999</v>
      </c>
      <c r="G26" s="48">
        <v>618944.29520000005</v>
      </c>
      <c r="H26" s="42">
        <f t="shared" si="5"/>
        <v>42.258458001814098</v>
      </c>
      <c r="I26" s="42">
        <f t="shared" si="3"/>
        <v>58901.730800000019</v>
      </c>
      <c r="J26" s="42">
        <f t="shared" si="4"/>
        <v>110.51736681177158</v>
      </c>
    </row>
    <row r="27" spans="1:10" x14ac:dyDescent="0.2">
      <c r="A27" s="35" t="s">
        <v>39</v>
      </c>
      <c r="B27" s="7" t="s">
        <v>40</v>
      </c>
      <c r="C27" s="46">
        <v>22838010.822189998</v>
      </c>
      <c r="D27" s="46">
        <v>8304535.8111000005</v>
      </c>
      <c r="E27" s="32">
        <v>36.362780785755213</v>
      </c>
      <c r="F27" s="37">
        <v>27595881.123889998</v>
      </c>
      <c r="G27" s="37">
        <v>9243555.6812099982</v>
      </c>
      <c r="H27" s="45">
        <f t="shared" si="5"/>
        <v>33.496142557331751</v>
      </c>
      <c r="I27" s="45">
        <f t="shared" si="3"/>
        <v>939019.87010999769</v>
      </c>
      <c r="J27" s="45">
        <f t="shared" si="4"/>
        <v>111.30731315355263</v>
      </c>
    </row>
    <row r="28" spans="1:10" x14ac:dyDescent="0.2">
      <c r="A28" s="43" t="s">
        <v>41</v>
      </c>
      <c r="B28" s="17" t="s">
        <v>42</v>
      </c>
      <c r="C28" s="39">
        <v>4708328.7280000001</v>
      </c>
      <c r="D28" s="39">
        <v>2929230.0970300003</v>
      </c>
      <c r="E28" s="49">
        <v>62.213797426890281</v>
      </c>
      <c r="F28" s="41">
        <v>5081825.5134899998</v>
      </c>
      <c r="G28" s="41">
        <v>3116958.4066599999</v>
      </c>
      <c r="H28" s="21">
        <f t="shared" si="5"/>
        <v>61.335407884152126</v>
      </c>
      <c r="I28" s="21">
        <f t="shared" si="3"/>
        <v>187728.30962999957</v>
      </c>
      <c r="J28" s="21">
        <f t="shared" si="4"/>
        <v>106.40879355364881</v>
      </c>
    </row>
    <row r="29" spans="1:10" x14ac:dyDescent="0.2">
      <c r="A29" s="43" t="s">
        <v>43</v>
      </c>
      <c r="B29" s="17" t="s">
        <v>44</v>
      </c>
      <c r="C29" s="39">
        <v>1295242.19</v>
      </c>
      <c r="D29" s="39">
        <v>445514.42420999997</v>
      </c>
      <c r="E29" s="49">
        <v>34.396225481969509</v>
      </c>
      <c r="F29" s="41">
        <v>1583502.7846600001</v>
      </c>
      <c r="G29" s="41">
        <v>495495.36892000004</v>
      </c>
      <c r="H29" s="21">
        <f t="shared" si="5"/>
        <v>31.291095520642848</v>
      </c>
      <c r="I29" s="21">
        <f t="shared" si="3"/>
        <v>49980.944710000069</v>
      </c>
      <c r="J29" s="21">
        <f t="shared" si="4"/>
        <v>111.21870404053197</v>
      </c>
    </row>
    <row r="30" spans="1:10" x14ac:dyDescent="0.2">
      <c r="A30" s="43" t="s">
        <v>45</v>
      </c>
      <c r="B30" s="17" t="s">
        <v>46</v>
      </c>
      <c r="C30" s="39">
        <v>12144121.67928</v>
      </c>
      <c r="D30" s="39">
        <v>3026374.1747699999</v>
      </c>
      <c r="E30" s="49">
        <v>24.920486262366133</v>
      </c>
      <c r="F30" s="41">
        <v>14604946.66884</v>
      </c>
      <c r="G30" s="41">
        <v>3403916.1071899999</v>
      </c>
      <c r="H30" s="21">
        <f t="shared" si="5"/>
        <v>23.306597308241702</v>
      </c>
      <c r="I30" s="21">
        <f t="shared" si="3"/>
        <v>377541.93241999997</v>
      </c>
      <c r="J30" s="21">
        <f t="shared" si="4"/>
        <v>112.47505796102337</v>
      </c>
    </row>
    <row r="31" spans="1:10" x14ac:dyDescent="0.2">
      <c r="A31" s="43" t="s">
        <v>47</v>
      </c>
      <c r="B31" s="17" t="s">
        <v>48</v>
      </c>
      <c r="C31" s="39">
        <v>998574.82996</v>
      </c>
      <c r="D31" s="39">
        <v>378388.22463999997</v>
      </c>
      <c r="E31" s="49">
        <v>37.892826184609227</v>
      </c>
      <c r="F31" s="41">
        <v>1323866.5671600001</v>
      </c>
      <c r="G31" s="41">
        <v>214618.42105</v>
      </c>
      <c r="H31" s="21">
        <f t="shared" si="5"/>
        <v>16.211484327337171</v>
      </c>
      <c r="I31" s="21">
        <f t="shared" si="3"/>
        <v>-163769.80358999997</v>
      </c>
      <c r="J31" s="34">
        <f t="shared" si="4"/>
        <v>56.719106746566652</v>
      </c>
    </row>
    <row r="32" spans="1:10" x14ac:dyDescent="0.2">
      <c r="A32" s="35" t="s">
        <v>49</v>
      </c>
      <c r="B32" s="7" t="s">
        <v>50</v>
      </c>
      <c r="C32" s="36">
        <v>17354567.821880002</v>
      </c>
      <c r="D32" s="36">
        <v>5420588.6256400002</v>
      </c>
      <c r="E32" s="50">
        <v>31.234362510634927</v>
      </c>
      <c r="F32" s="44">
        <v>21222702.261860002</v>
      </c>
      <c r="G32" s="44">
        <v>4971436.8018300002</v>
      </c>
      <c r="H32" s="34">
        <f t="shared" si="5"/>
        <v>23.425088570197435</v>
      </c>
      <c r="I32" s="34">
        <f t="shared" si="3"/>
        <v>-449151.82380999997</v>
      </c>
      <c r="J32" s="34">
        <f t="shared" si="4"/>
        <v>91.713965865524997</v>
      </c>
    </row>
    <row r="33" spans="1:11" x14ac:dyDescent="0.2">
      <c r="A33" s="35" t="s">
        <v>51</v>
      </c>
      <c r="B33" s="7" t="s">
        <v>52</v>
      </c>
      <c r="C33" s="36">
        <v>341630.36488000001</v>
      </c>
      <c r="D33" s="36">
        <v>80857.354349999994</v>
      </c>
      <c r="E33" s="50">
        <v>23.668081839973944</v>
      </c>
      <c r="F33" s="44">
        <v>395990.42369999998</v>
      </c>
      <c r="G33" s="44">
        <v>106176.28877</v>
      </c>
      <c r="H33" s="34">
        <f t="shared" si="5"/>
        <v>26.812842537434321</v>
      </c>
      <c r="I33" s="34">
        <f t="shared" si="3"/>
        <v>25318.934420000005</v>
      </c>
      <c r="J33" s="34">
        <f t="shared" si="4"/>
        <v>131.31308787374391</v>
      </c>
    </row>
    <row r="34" spans="1:11" x14ac:dyDescent="0.2">
      <c r="A34" s="35" t="s">
        <v>53</v>
      </c>
      <c r="B34" s="7" t="s">
        <v>54</v>
      </c>
      <c r="C34" s="51">
        <v>42569447.435160004</v>
      </c>
      <c r="D34" s="52">
        <v>20261256.88391</v>
      </c>
      <c r="E34" s="50">
        <v>47.595771391609198</v>
      </c>
      <c r="F34" s="44">
        <v>48216420.917649999</v>
      </c>
      <c r="G34" s="44">
        <v>22693143.610150002</v>
      </c>
      <c r="H34" s="34">
        <f>G34/F34*100</f>
        <v>47.065176506792525</v>
      </c>
      <c r="I34" s="34">
        <f t="shared" si="3"/>
        <v>2431886.7262400016</v>
      </c>
      <c r="J34" s="34">
        <f t="shared" si="4"/>
        <v>112.00264495028058</v>
      </c>
    </row>
    <row r="35" spans="1:11" x14ac:dyDescent="0.2">
      <c r="A35" s="35" t="s">
        <v>55</v>
      </c>
      <c r="B35" s="7" t="s">
        <v>56</v>
      </c>
      <c r="C35" s="36">
        <v>7114511.5636999998</v>
      </c>
      <c r="D35" s="36">
        <v>2865448.32767</v>
      </c>
      <c r="E35" s="32">
        <v>40.276107530560878</v>
      </c>
      <c r="F35" s="53">
        <v>7465148.2204999998</v>
      </c>
      <c r="G35" s="33">
        <v>3060505.1700500003</v>
      </c>
      <c r="H35" s="45">
        <f>G35/F35*100</f>
        <v>40.997245863726654</v>
      </c>
      <c r="I35" s="45">
        <f t="shared" si="3"/>
        <v>195056.84238000028</v>
      </c>
      <c r="J35" s="45">
        <f t="shared" si="4"/>
        <v>106.8072015292144</v>
      </c>
    </row>
    <row r="36" spans="1:11" x14ac:dyDescent="0.2">
      <c r="A36" s="35" t="s">
        <v>57</v>
      </c>
      <c r="B36" s="7" t="s">
        <v>58</v>
      </c>
      <c r="C36" s="36">
        <v>15276402.109999999</v>
      </c>
      <c r="D36" s="36">
        <v>7017265.1680100001</v>
      </c>
      <c r="E36" s="32">
        <v>45.935326377776271</v>
      </c>
      <c r="F36" s="44">
        <v>18562111.296</v>
      </c>
      <c r="G36" s="44">
        <v>7753901.89836</v>
      </c>
      <c r="H36" s="45">
        <f>G36/F36*100</f>
        <v>41.772736811630416</v>
      </c>
      <c r="I36" s="45">
        <f t="shared" si="3"/>
        <v>736636.73034999985</v>
      </c>
      <c r="J36" s="45">
        <f t="shared" si="4"/>
        <v>110.49749030018343</v>
      </c>
    </row>
    <row r="37" spans="1:11" x14ac:dyDescent="0.2">
      <c r="A37" s="35" t="s">
        <v>59</v>
      </c>
      <c r="B37" s="7" t="s">
        <v>60</v>
      </c>
      <c r="C37" s="36">
        <v>25211051.584090002</v>
      </c>
      <c r="D37" s="36">
        <v>12039350.230149999</v>
      </c>
      <c r="E37" s="32">
        <v>47.75425646166898</v>
      </c>
      <c r="F37" s="44">
        <v>28912398.06687</v>
      </c>
      <c r="G37" s="44">
        <v>14026785.52506</v>
      </c>
      <c r="H37" s="45">
        <f>G37/F37*100</f>
        <v>48.514777268278365</v>
      </c>
      <c r="I37" s="45">
        <f t="shared" si="3"/>
        <v>1987435.2949100006</v>
      </c>
      <c r="J37" s="45">
        <f t="shared" si="4"/>
        <v>116.50782855317965</v>
      </c>
    </row>
    <row r="38" spans="1:11" x14ac:dyDescent="0.2">
      <c r="A38" s="35" t="s">
        <v>61</v>
      </c>
      <c r="B38" s="7" t="s">
        <v>62</v>
      </c>
      <c r="C38" s="36">
        <v>3570243.70982</v>
      </c>
      <c r="D38" s="36">
        <v>1017736.3644099999</v>
      </c>
      <c r="E38" s="32">
        <v>28.506075414703574</v>
      </c>
      <c r="F38" s="44">
        <v>4446765.0725200009</v>
      </c>
      <c r="G38" s="44">
        <v>1544247.00431</v>
      </c>
      <c r="H38" s="45">
        <f t="shared" si="5"/>
        <v>34.727424973563274</v>
      </c>
      <c r="I38" s="45">
        <f t="shared" si="3"/>
        <v>526510.63990000007</v>
      </c>
      <c r="J38" s="45">
        <f t="shared" si="4"/>
        <v>151.73349978559799</v>
      </c>
    </row>
    <row r="39" spans="1:11" x14ac:dyDescent="0.2">
      <c r="A39" s="35" t="s">
        <v>63</v>
      </c>
      <c r="B39" s="7" t="s">
        <v>64</v>
      </c>
      <c r="C39" s="36">
        <v>287678.35535999999</v>
      </c>
      <c r="D39" s="36">
        <v>167178.62143</v>
      </c>
      <c r="E39" s="32">
        <v>58.113034336835348</v>
      </c>
      <c r="F39" s="44">
        <v>494820.29512999998</v>
      </c>
      <c r="G39" s="44">
        <v>288179.13994999998</v>
      </c>
      <c r="H39" s="45">
        <f t="shared" si="5"/>
        <v>58.239151220401965</v>
      </c>
      <c r="I39" s="45">
        <f t="shared" si="3"/>
        <v>121000.51851999998</v>
      </c>
      <c r="J39" s="45">
        <f t="shared" si="4"/>
        <v>172.37798558511537</v>
      </c>
    </row>
    <row r="40" spans="1:11" x14ac:dyDescent="0.2">
      <c r="A40" s="35"/>
      <c r="B40" s="7" t="s">
        <v>65</v>
      </c>
      <c r="C40" s="54">
        <v>94029334.758129999</v>
      </c>
      <c r="D40" s="54">
        <v>43368235.595579997</v>
      </c>
      <c r="E40" s="32">
        <v>46.122027457851686</v>
      </c>
      <c r="F40" s="45">
        <f>F39+F38+F37+F36+F35+F34</f>
        <v>108097663.86866999</v>
      </c>
      <c r="G40" s="45">
        <f>G39+G38+G37+G36+G35+G34</f>
        <v>49366762.347880006</v>
      </c>
      <c r="H40" s="45">
        <f t="shared" si="5"/>
        <v>45.668667185866916</v>
      </c>
      <c r="I40" s="45">
        <f t="shared" si="3"/>
        <v>5998526.7523000091</v>
      </c>
      <c r="J40" s="45">
        <f t="shared" si="4"/>
        <v>113.83161355291882</v>
      </c>
    </row>
    <row r="41" spans="1:11" x14ac:dyDescent="0.2">
      <c r="A41" s="55" t="s">
        <v>66</v>
      </c>
      <c r="B41" s="56" t="s">
        <v>67</v>
      </c>
      <c r="C41" s="46">
        <v>49295.590080000002</v>
      </c>
      <c r="D41" s="46">
        <v>11137.818859999999</v>
      </c>
      <c r="E41" s="50">
        <v>22.593945709798469</v>
      </c>
      <c r="F41" s="37">
        <v>33682.464039999999</v>
      </c>
      <c r="G41" s="37">
        <v>7088.5836799999997</v>
      </c>
      <c r="H41" s="34">
        <f t="shared" si="5"/>
        <v>21.045323975056785</v>
      </c>
      <c r="I41" s="34">
        <f t="shared" si="3"/>
        <v>-4049.2351799999997</v>
      </c>
      <c r="J41" s="34">
        <f t="shared" si="4"/>
        <v>63.644271549950496</v>
      </c>
    </row>
    <row r="42" spans="1:11" x14ac:dyDescent="0.2">
      <c r="A42" s="35" t="s">
        <v>68</v>
      </c>
      <c r="B42" s="7" t="s">
        <v>69</v>
      </c>
      <c r="C42" s="36">
        <v>704058.91945000004</v>
      </c>
      <c r="D42" s="36">
        <v>21.337679999999999</v>
      </c>
      <c r="E42" s="32">
        <v>3.0306668107647388E-3</v>
      </c>
      <c r="F42" s="44">
        <v>819911.81832000008</v>
      </c>
      <c r="G42" s="44">
        <v>0</v>
      </c>
      <c r="H42" s="45">
        <f t="shared" si="5"/>
        <v>0</v>
      </c>
      <c r="I42" s="45">
        <f t="shared" si="3"/>
        <v>-21.337679999999999</v>
      </c>
      <c r="J42" s="45">
        <v>0</v>
      </c>
    </row>
    <row r="43" spans="1:11" x14ac:dyDescent="0.2">
      <c r="A43" s="57"/>
      <c r="B43" s="58" t="s">
        <v>70</v>
      </c>
      <c r="C43" s="54">
        <v>-17994691.514510036</v>
      </c>
      <c r="D43" s="54">
        <v>10568447.76606001</v>
      </c>
      <c r="E43" s="54"/>
      <c r="F43" s="45">
        <f>-F45</f>
        <v>-21969860.699999999</v>
      </c>
      <c r="G43" s="45">
        <f>G8-G17</f>
        <v>11624889.197989985</v>
      </c>
      <c r="H43" s="45"/>
      <c r="I43" s="45">
        <f t="shared" si="3"/>
        <v>1056441.4319299757</v>
      </c>
      <c r="J43" s="59"/>
    </row>
    <row r="44" spans="1:11" x14ac:dyDescent="0.2">
      <c r="A44" s="60"/>
      <c r="B44" s="61"/>
      <c r="C44" s="54"/>
      <c r="D44" s="54"/>
      <c r="E44" s="62"/>
      <c r="F44" s="45"/>
      <c r="G44" s="45"/>
      <c r="H44" s="45"/>
      <c r="I44" s="45"/>
      <c r="J44" s="59"/>
    </row>
    <row r="45" spans="1:11" x14ac:dyDescent="0.2">
      <c r="A45" s="43"/>
      <c r="B45" s="7" t="s">
        <v>71</v>
      </c>
      <c r="C45" s="54">
        <v>17994691.5</v>
      </c>
      <c r="D45" s="54">
        <v>-10568447.800000001</v>
      </c>
      <c r="E45" s="32"/>
      <c r="F45" s="45">
        <f>SUM(F46:F53)</f>
        <v>21969860.699999999</v>
      </c>
      <c r="G45" s="45">
        <f>SUM(G46:G54)</f>
        <v>-11624889.200000003</v>
      </c>
      <c r="H45" s="45"/>
      <c r="I45" s="45">
        <f t="shared" ref="I45:I54" si="6">G45-D45</f>
        <v>-1056441.4000000022</v>
      </c>
      <c r="J45" s="59"/>
    </row>
    <row r="46" spans="1:11" x14ac:dyDescent="0.2">
      <c r="A46" s="38"/>
      <c r="B46" s="63" t="s">
        <v>72</v>
      </c>
      <c r="C46" s="19">
        <v>-55000</v>
      </c>
      <c r="D46" s="19">
        <v>-55000</v>
      </c>
      <c r="E46" s="49"/>
      <c r="F46" s="64">
        <v>-27500</v>
      </c>
      <c r="G46" s="64">
        <v>-27500</v>
      </c>
      <c r="H46" s="64"/>
      <c r="I46" s="64">
        <f t="shared" si="6"/>
        <v>27500</v>
      </c>
      <c r="J46" s="65"/>
      <c r="K46" s="66"/>
    </row>
    <row r="47" spans="1:11" x14ac:dyDescent="0.2">
      <c r="A47" s="38"/>
      <c r="B47" s="63" t="s">
        <v>73</v>
      </c>
      <c r="C47" s="19">
        <v>918568.4</v>
      </c>
      <c r="D47" s="19">
        <v>28200</v>
      </c>
      <c r="E47" s="49"/>
      <c r="F47" s="64">
        <v>501558.7</v>
      </c>
      <c r="G47" s="64">
        <v>-104600</v>
      </c>
      <c r="H47" s="64"/>
      <c r="I47" s="64">
        <f t="shared" si="6"/>
        <v>-132800</v>
      </c>
      <c r="J47" s="65"/>
      <c r="K47" s="66"/>
    </row>
    <row r="48" spans="1:11" ht="15" customHeight="1" x14ac:dyDescent="0.2">
      <c r="A48" s="38"/>
      <c r="B48" s="63" t="s">
        <v>74</v>
      </c>
      <c r="C48" s="19">
        <v>-174398.8</v>
      </c>
      <c r="D48" s="19">
        <v>0</v>
      </c>
      <c r="E48" s="49"/>
      <c r="F48" s="64">
        <v>-167798.39999999999</v>
      </c>
      <c r="G48" s="64">
        <v>0</v>
      </c>
      <c r="H48" s="64"/>
      <c r="I48" s="64">
        <f t="shared" si="6"/>
        <v>0</v>
      </c>
      <c r="J48" s="65"/>
      <c r="K48" s="66"/>
    </row>
    <row r="49" spans="1:11" x14ac:dyDescent="0.2">
      <c r="A49" s="38"/>
      <c r="B49" s="63" t="s">
        <v>75</v>
      </c>
      <c r="C49" s="19">
        <v>17366704.899999999</v>
      </c>
      <c r="D49" s="19">
        <v>-14882388.1</v>
      </c>
      <c r="E49" s="49"/>
      <c r="F49" s="64">
        <v>21796628.399999999</v>
      </c>
      <c r="G49" s="64">
        <v>-16707836.800000001</v>
      </c>
      <c r="H49" s="64"/>
      <c r="I49" s="64">
        <f t="shared" si="6"/>
        <v>-1825448.7000000011</v>
      </c>
      <c r="J49" s="65"/>
      <c r="K49" s="66"/>
    </row>
    <row r="50" spans="1:11" ht="20.25" customHeight="1" x14ac:dyDescent="0.2">
      <c r="A50" s="38"/>
      <c r="B50" s="63" t="s">
        <v>76</v>
      </c>
      <c r="C50" s="19">
        <v>10000</v>
      </c>
      <c r="D50" s="19">
        <v>0</v>
      </c>
      <c r="E50" s="49"/>
      <c r="F50" s="64">
        <v>10000</v>
      </c>
      <c r="G50" s="64">
        <v>0</v>
      </c>
      <c r="H50" s="64"/>
      <c r="I50" s="64">
        <f t="shared" si="6"/>
        <v>0</v>
      </c>
      <c r="J50" s="65"/>
      <c r="K50" s="66"/>
    </row>
    <row r="51" spans="1:11" ht="17.25" customHeight="1" x14ac:dyDescent="0.2">
      <c r="A51" s="38"/>
      <c r="B51" s="63" t="s">
        <v>77</v>
      </c>
      <c r="C51" s="47">
        <v>-223954.9</v>
      </c>
      <c r="D51" s="47">
        <v>0</v>
      </c>
      <c r="E51" s="49"/>
      <c r="F51" s="64">
        <v>-310530</v>
      </c>
      <c r="G51" s="64">
        <v>-15400</v>
      </c>
      <c r="H51" s="64"/>
      <c r="I51" s="64">
        <f t="shared" si="6"/>
        <v>-15400</v>
      </c>
      <c r="J51" s="65"/>
      <c r="K51" s="66"/>
    </row>
    <row r="52" spans="1:11" ht="16.5" customHeight="1" x14ac:dyDescent="0.2">
      <c r="A52" s="38"/>
      <c r="B52" s="63" t="s">
        <v>78</v>
      </c>
      <c r="C52" s="19">
        <v>40837</v>
      </c>
      <c r="D52" s="19">
        <v>90</v>
      </c>
      <c r="E52" s="49"/>
      <c r="F52" s="64">
        <v>51837</v>
      </c>
      <c r="G52" s="64">
        <v>69.400000000000006</v>
      </c>
      <c r="H52" s="64"/>
      <c r="I52" s="64">
        <f t="shared" si="6"/>
        <v>-20.599999999999994</v>
      </c>
      <c r="J52" s="65"/>
      <c r="K52" s="66"/>
    </row>
    <row r="53" spans="1:11" ht="15.75" customHeight="1" x14ac:dyDescent="0.2">
      <c r="A53" s="67"/>
      <c r="B53" s="68" t="s">
        <v>79</v>
      </c>
      <c r="C53" s="49">
        <v>111934.9</v>
      </c>
      <c r="D53" s="49">
        <v>2000</v>
      </c>
      <c r="E53" s="49"/>
      <c r="F53" s="64">
        <v>115665</v>
      </c>
      <c r="G53" s="64">
        <v>6300</v>
      </c>
      <c r="H53" s="64"/>
      <c r="I53" s="64">
        <f t="shared" si="6"/>
        <v>4300</v>
      </c>
      <c r="J53" s="65"/>
      <c r="K53" s="66"/>
    </row>
    <row r="54" spans="1:11" ht="15.75" customHeight="1" x14ac:dyDescent="0.2">
      <c r="A54" s="67"/>
      <c r="B54" s="68" t="s">
        <v>80</v>
      </c>
      <c r="C54" s="69">
        <v>0</v>
      </c>
      <c r="D54" s="69">
        <v>4338650.3</v>
      </c>
      <c r="E54" s="70"/>
      <c r="F54" s="64">
        <v>0</v>
      </c>
      <c r="G54" s="64">
        <v>5224078.2</v>
      </c>
      <c r="H54" s="64"/>
      <c r="I54" s="64">
        <f t="shared" si="6"/>
        <v>885427.90000000037</v>
      </c>
      <c r="J54" s="65"/>
      <c r="K54" s="66"/>
    </row>
    <row r="55" spans="1:11" ht="15.75" customHeight="1" x14ac:dyDescent="0.2">
      <c r="A55" s="71"/>
      <c r="B55" s="72"/>
      <c r="C55" s="73"/>
      <c r="D55" s="73"/>
      <c r="E55" s="74"/>
      <c r="F55" s="75"/>
      <c r="G55" s="75"/>
      <c r="H55" s="76"/>
      <c r="I55" s="76"/>
      <c r="J55" s="77"/>
      <c r="K55" s="66"/>
    </row>
    <row r="56" spans="1:11" ht="15.75" customHeight="1" x14ac:dyDescent="0.2">
      <c r="A56" s="78"/>
      <c r="B56" s="79" t="s">
        <v>81</v>
      </c>
      <c r="C56" s="49"/>
      <c r="D56" s="42">
        <v>4967660.0999999996</v>
      </c>
      <c r="E56" s="42"/>
      <c r="F56" s="42"/>
      <c r="G56" s="42">
        <v>3881099.1</v>
      </c>
      <c r="H56" s="21"/>
      <c r="I56" s="21"/>
      <c r="J56" s="21"/>
      <c r="K56" s="66"/>
    </row>
    <row r="57" spans="1:11" ht="15.75" customHeight="1" x14ac:dyDescent="0.2">
      <c r="A57" s="78"/>
      <c r="B57" s="80" t="s">
        <v>82</v>
      </c>
      <c r="C57" s="49"/>
      <c r="D57" s="42">
        <v>3.9329514812682098</v>
      </c>
      <c r="E57" s="42"/>
      <c r="F57" s="42"/>
      <c r="G57" s="42">
        <f>G56/F9*100</f>
        <v>2.6791637992230206</v>
      </c>
      <c r="H57" s="21"/>
      <c r="I57" s="21"/>
      <c r="J57" s="21"/>
      <c r="K57" s="66"/>
    </row>
    <row r="58" spans="1:11" ht="15.75" customHeight="1" x14ac:dyDescent="0.2">
      <c r="A58" s="78"/>
      <c r="B58" s="80" t="s">
        <v>83</v>
      </c>
      <c r="C58" s="49"/>
      <c r="D58" s="42">
        <v>156300</v>
      </c>
      <c r="E58" s="42"/>
      <c r="F58" s="42"/>
      <c r="G58" s="42">
        <v>76063</v>
      </c>
      <c r="H58" s="21"/>
      <c r="I58" s="21"/>
      <c r="J58" s="21"/>
      <c r="K58" s="66"/>
    </row>
    <row r="59" spans="1:11" ht="15.75" customHeight="1" x14ac:dyDescent="0.2">
      <c r="A59" s="78"/>
      <c r="B59" s="80" t="s">
        <v>82</v>
      </c>
      <c r="C59" s="49"/>
      <c r="D59" s="42">
        <v>0.12374443986661271</v>
      </c>
      <c r="E59" s="42"/>
      <c r="F59" s="42"/>
      <c r="G59" s="42">
        <f>G58/F9*100</f>
        <v>5.2507094204397045E-2</v>
      </c>
      <c r="H59" s="21"/>
      <c r="I59" s="21"/>
      <c r="J59" s="21"/>
      <c r="K59" s="66"/>
    </row>
    <row r="60" spans="1:11" ht="9.75" customHeight="1" x14ac:dyDescent="0.2">
      <c r="A60" s="71"/>
      <c r="B60" s="72"/>
      <c r="C60" s="73"/>
      <c r="D60" s="73"/>
      <c r="E60" s="74"/>
      <c r="F60" s="76"/>
      <c r="G60" s="76"/>
      <c r="H60" s="76"/>
      <c r="I60" s="76"/>
      <c r="J60" s="77"/>
      <c r="K60" s="66"/>
    </row>
    <row r="61" spans="1:11" x14ac:dyDescent="0.2">
      <c r="A61" s="81"/>
      <c r="B61" s="2"/>
      <c r="C61" s="82"/>
      <c r="D61" s="82"/>
      <c r="E61" s="82"/>
      <c r="F61" s="83"/>
      <c r="G61" s="83"/>
      <c r="H61" s="83"/>
      <c r="I61" s="83"/>
      <c r="J61" s="3"/>
    </row>
  </sheetData>
  <mergeCells count="15">
    <mergeCell ref="I1:J1"/>
    <mergeCell ref="E6:E7"/>
    <mergeCell ref="F6:F7"/>
    <mergeCell ref="G6:G7"/>
    <mergeCell ref="H6:H7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</mergeCells>
  <pageMargins left="0.39370078740157483" right="0.39370078740157483" top="0.59055118110236227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2019-07-16T07:56:41Z</dcterms:created>
  <dcterms:modified xsi:type="dcterms:W3CDTF">2019-07-23T05:32:06Z</dcterms:modified>
</cp:coreProperties>
</file>