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930" yWindow="435" windowWidth="15450" windowHeight="10140"/>
  </bookViews>
  <sheets>
    <sheet name="2024" sheetId="3" r:id="rId1"/>
  </sheets>
  <definedNames>
    <definedName name="_xlnm._FilterDatabase" localSheetId="0" hidden="1">'2024'!$A$5:$I$83</definedName>
    <definedName name="APPT" localSheetId="0">'2024'!#REF!</definedName>
    <definedName name="FIO" localSheetId="0">'2024'!#REF!</definedName>
    <definedName name="SIGN" localSheetId="0">'2024'!$D$12:$D$12</definedName>
    <definedName name="_xlnm.Print_Titles" localSheetId="0">'2024'!$5:$5</definedName>
  </definedNames>
  <calcPr calcId="145621"/>
</workbook>
</file>

<file path=xl/calcChain.xml><?xml version="1.0" encoding="utf-8"?>
<calcChain xmlns="http://schemas.openxmlformats.org/spreadsheetml/2006/main">
  <c r="G80" i="3" l="1"/>
  <c r="G78" i="3"/>
  <c r="G75" i="3"/>
  <c r="G70" i="3"/>
  <c r="G64" i="3"/>
  <c r="G56" i="3"/>
  <c r="G52" i="3"/>
  <c r="G43" i="3"/>
  <c r="G40" i="3"/>
  <c r="G35" i="3"/>
  <c r="G23" i="3"/>
  <c r="G19" i="3"/>
  <c r="G17" i="3"/>
  <c r="G7" i="3"/>
  <c r="E78" i="3"/>
  <c r="E75" i="3"/>
  <c r="E70" i="3"/>
  <c r="E64" i="3"/>
  <c r="E56" i="3"/>
  <c r="E52" i="3"/>
  <c r="E43" i="3"/>
  <c r="E40" i="3"/>
  <c r="E35" i="3"/>
  <c r="E23" i="3"/>
  <c r="E19" i="3"/>
  <c r="E17" i="3"/>
  <c r="E7" i="3"/>
  <c r="E80" i="3"/>
  <c r="D80" i="3"/>
  <c r="D78" i="3"/>
  <c r="D75" i="3"/>
  <c r="D70" i="3"/>
  <c r="D64" i="3"/>
  <c r="D56" i="3"/>
  <c r="D52" i="3"/>
  <c r="D43" i="3"/>
  <c r="D40" i="3"/>
  <c r="D35" i="3"/>
  <c r="D23" i="3"/>
  <c r="D19" i="3"/>
  <c r="D17" i="3"/>
  <c r="D7" i="3"/>
  <c r="G6" i="3" l="1"/>
  <c r="E6" i="3"/>
  <c r="D6" i="3"/>
  <c r="F83" i="3"/>
  <c r="F82" i="3"/>
  <c r="F81" i="3"/>
  <c r="F79" i="3"/>
  <c r="F77" i="3"/>
  <c r="F76" i="3"/>
  <c r="F74" i="3"/>
  <c r="F73" i="3"/>
  <c r="F72" i="3"/>
  <c r="F71" i="3"/>
  <c r="F69" i="3"/>
  <c r="F68" i="3"/>
  <c r="F67" i="3"/>
  <c r="F66" i="3"/>
  <c r="F65" i="3"/>
  <c r="F63" i="3"/>
  <c r="F62" i="3"/>
  <c r="F61" i="3"/>
  <c r="F60" i="3"/>
  <c r="F59" i="3"/>
  <c r="F58" i="3"/>
  <c r="F57" i="3"/>
  <c r="F55" i="3"/>
  <c r="F54" i="3"/>
  <c r="F53" i="3"/>
  <c r="F51" i="3"/>
  <c r="F50" i="3"/>
  <c r="F49" i="3"/>
  <c r="F48" i="3"/>
  <c r="F47" i="3"/>
  <c r="F46" i="3"/>
  <c r="F45" i="3"/>
  <c r="F44" i="3"/>
  <c r="F42" i="3"/>
  <c r="F41" i="3"/>
  <c r="F39" i="3"/>
  <c r="F38" i="3"/>
  <c r="F37" i="3"/>
  <c r="F36" i="3"/>
  <c r="F34" i="3"/>
  <c r="F33" i="3"/>
  <c r="F32" i="3"/>
  <c r="F31" i="3"/>
  <c r="F30" i="3"/>
  <c r="F29" i="3"/>
  <c r="F28" i="3"/>
  <c r="F27" i="3"/>
  <c r="F26" i="3"/>
  <c r="F24" i="3"/>
  <c r="F22" i="3"/>
  <c r="F21" i="3"/>
  <c r="F20" i="3"/>
  <c r="F18" i="3"/>
  <c r="F16" i="3"/>
  <c r="F15" i="3"/>
  <c r="F14" i="3"/>
  <c r="F13" i="3"/>
  <c r="F12" i="3"/>
  <c r="F11" i="3"/>
  <c r="F10" i="3"/>
  <c r="F9" i="3"/>
  <c r="F8" i="3"/>
  <c r="I83" i="3"/>
  <c r="H83" i="3"/>
  <c r="I82" i="3"/>
  <c r="H82" i="3"/>
  <c r="I81" i="3"/>
  <c r="H81" i="3"/>
  <c r="I79" i="3"/>
  <c r="H79" i="3"/>
  <c r="I77" i="3"/>
  <c r="H77" i="3"/>
  <c r="I76" i="3"/>
  <c r="H76" i="3"/>
  <c r="I74" i="3"/>
  <c r="H74" i="3"/>
  <c r="I73" i="3"/>
  <c r="H73" i="3"/>
  <c r="I72" i="3"/>
  <c r="H72" i="3"/>
  <c r="I71" i="3"/>
  <c r="H71" i="3"/>
  <c r="I69" i="3"/>
  <c r="H69" i="3"/>
  <c r="I68" i="3"/>
  <c r="H68" i="3"/>
  <c r="I67" i="3"/>
  <c r="H67" i="3"/>
  <c r="I66" i="3"/>
  <c r="H66" i="3"/>
  <c r="I65" i="3"/>
  <c r="H65" i="3"/>
  <c r="I63" i="3"/>
  <c r="H63" i="3"/>
  <c r="I62" i="3"/>
  <c r="H62" i="3"/>
  <c r="I61" i="3"/>
  <c r="H61" i="3"/>
  <c r="I60" i="3"/>
  <c r="H60" i="3"/>
  <c r="I59" i="3"/>
  <c r="H59" i="3"/>
  <c r="I58" i="3"/>
  <c r="H58" i="3"/>
  <c r="I57" i="3"/>
  <c r="H57" i="3"/>
  <c r="I55" i="3"/>
  <c r="H55" i="3"/>
  <c r="I54" i="3"/>
  <c r="H54" i="3"/>
  <c r="I53" i="3"/>
  <c r="H53" i="3"/>
  <c r="I51" i="3"/>
  <c r="H51" i="3"/>
  <c r="I50" i="3"/>
  <c r="H50" i="3"/>
  <c r="I49" i="3"/>
  <c r="H49" i="3"/>
  <c r="I48" i="3"/>
  <c r="H48" i="3"/>
  <c r="I47" i="3"/>
  <c r="H47" i="3"/>
  <c r="I46" i="3"/>
  <c r="H46" i="3"/>
  <c r="I45" i="3"/>
  <c r="H45" i="3"/>
  <c r="I44" i="3"/>
  <c r="H44" i="3"/>
  <c r="I42" i="3"/>
  <c r="H42" i="3"/>
  <c r="I41" i="3"/>
  <c r="H41" i="3"/>
  <c r="I39" i="3"/>
  <c r="H39" i="3"/>
  <c r="I38" i="3"/>
  <c r="H38" i="3"/>
  <c r="I37" i="3"/>
  <c r="H37" i="3"/>
  <c r="I36" i="3"/>
  <c r="H36" i="3"/>
  <c r="I34" i="3"/>
  <c r="H34" i="3"/>
  <c r="I33" i="3"/>
  <c r="H33" i="3"/>
  <c r="I32" i="3"/>
  <c r="H32" i="3"/>
  <c r="I31" i="3"/>
  <c r="H31" i="3"/>
  <c r="I30" i="3"/>
  <c r="H30" i="3"/>
  <c r="I29" i="3"/>
  <c r="H29" i="3"/>
  <c r="I28" i="3"/>
  <c r="H28" i="3"/>
  <c r="I27" i="3"/>
  <c r="H27" i="3"/>
  <c r="I26" i="3"/>
  <c r="H26" i="3"/>
  <c r="I24" i="3"/>
  <c r="H24" i="3"/>
  <c r="I22" i="3"/>
  <c r="H22" i="3"/>
  <c r="I21" i="3"/>
  <c r="H21" i="3"/>
  <c r="I20" i="3"/>
  <c r="H20" i="3"/>
  <c r="I18" i="3"/>
  <c r="H18" i="3"/>
  <c r="I16" i="3"/>
  <c r="H16" i="3"/>
  <c r="I15" i="3"/>
  <c r="H15" i="3"/>
  <c r="I14" i="3"/>
  <c r="H14" i="3"/>
  <c r="I13" i="3"/>
  <c r="H13" i="3"/>
  <c r="I12" i="3"/>
  <c r="H12" i="3"/>
  <c r="I11" i="3"/>
  <c r="H11" i="3"/>
  <c r="I10" i="3"/>
  <c r="H10" i="3"/>
  <c r="I9" i="3"/>
  <c r="H9" i="3"/>
  <c r="I8" i="3"/>
  <c r="H8" i="3"/>
  <c r="H23" i="3"/>
  <c r="F80" i="3"/>
  <c r="I78" i="3"/>
  <c r="F78" i="3"/>
  <c r="H75" i="3"/>
  <c r="F70" i="3"/>
  <c r="F64" i="3"/>
  <c r="F56" i="3"/>
  <c r="I52" i="3"/>
  <c r="F52" i="3"/>
  <c r="F43" i="3"/>
  <c r="H40" i="3"/>
  <c r="H35" i="3"/>
  <c r="I19" i="3"/>
  <c r="F19" i="3"/>
  <c r="F17" i="3"/>
  <c r="F7" i="3"/>
  <c r="I56" i="3" l="1"/>
  <c r="I35" i="3"/>
  <c r="H19" i="3"/>
  <c r="H52" i="3"/>
  <c r="H56" i="3"/>
  <c r="I7" i="3"/>
  <c r="I40" i="3"/>
  <c r="H64" i="3"/>
  <c r="H80" i="3"/>
  <c r="I43" i="3"/>
  <c r="I70" i="3"/>
  <c r="I17" i="3"/>
  <c r="I75" i="3"/>
  <c r="F23" i="3"/>
  <c r="I23" i="3"/>
  <c r="I64" i="3"/>
  <c r="I80" i="3"/>
  <c r="F40" i="3"/>
  <c r="F6" i="3"/>
  <c r="H17" i="3"/>
  <c r="H70" i="3"/>
  <c r="H78" i="3"/>
  <c r="F35" i="3"/>
  <c r="F75" i="3"/>
  <c r="H7" i="3"/>
  <c r="H43" i="3"/>
  <c r="I6" i="3" l="1"/>
  <c r="H6" i="3" l="1"/>
</calcChain>
</file>

<file path=xl/sharedStrings.xml><?xml version="1.0" encoding="utf-8"?>
<sst xmlns="http://schemas.openxmlformats.org/spreadsheetml/2006/main" count="251" uniqueCount="111">
  <si>
    <t>тыс. руб.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</si>
  <si>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</si>
  <si>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</si>
  <si>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</si>
  <si>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Резервные фонды</t>
  </si>
  <si>
    <t>Другие общегосударственные вопросы</t>
  </si>
  <si>
    <t>НАЦИОНАЛЬНАЯ ОБОРОНА</t>
  </si>
  <si>
    <t>НАЦИОНАЛЬНАЯ ЭКОНОМИКА</t>
  </si>
  <si>
    <t>Общеэкономические вопросы</t>
  </si>
  <si>
    <t>Воспроизводство минерально-сырьевой базы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</si>
  <si>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</si>
  <si>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</si>
  <si>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</si>
  <si>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</si>
  <si>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</si>
  <si>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Прикладные научные исследования в области национальной экономики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</si>
  <si>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</si>
  <si>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</si>
  <si>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</si>
  <si>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</si>
  <si>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</si>
  <si>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</si>
  <si>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</si>
  <si>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</si>
  <si>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</si>
  <si>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</si>
  <si>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</si>
  <si>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Среднее профессиональное образование</t>
  </si>
  <si>
    <t>Профессиональная подготовка, переподготовка и повышение квалификации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</si>
  <si>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</si>
  <si>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</si>
  <si>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</si>
  <si>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</si>
  <si>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</si>
  <si>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Амбулаторная помощь</t>
  </si>
  <si>
    <t>Медицинская помощь в дневных стационарах всех типов</t>
  </si>
  <si>
    <t>Скорая медицинская помощь</t>
  </si>
  <si>
    <t>Санаторно-оздоровительная помощь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</si>
  <si>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</si>
  <si>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</si>
  <si>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</si>
  <si>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</si>
  <si>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</si>
  <si>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</si>
  <si>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</si>
  <si>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</si>
  <si>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Массовый спорт</t>
  </si>
  <si>
    <t>Спорт высших достижений</t>
  </si>
  <si>
    <t>СРЕДСТВА МАССОВОЙ ИНФОРМАЦИИ</t>
  </si>
  <si>
    <t>Телевидение и радиовещание</t>
  </si>
  <si>
    <t>Иные дотации</t>
  </si>
  <si>
    <t>Прочие межбюджетные трансферты общего характера</t>
  </si>
  <si>
    <t>1</t>
  </si>
  <si>
    <t>2</t>
  </si>
  <si>
    <t>Отклонение</t>
  </si>
  <si>
    <t>Высшее образование</t>
  </si>
  <si>
    <t>Молодежная политика</t>
  </si>
  <si>
    <t>Исполнено</t>
  </si>
  <si>
    <t>Уточненный план</t>
  </si>
  <si>
    <t>% исполнения</t>
  </si>
  <si>
    <t>Всего</t>
  </si>
  <si>
    <t>Дополнительное образование детей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</si>
  <si>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</si>
  <si>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</si>
  <si>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</si>
  <si>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</si>
  <si>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</si>
  <si>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</si>
  <si>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</si>
  <si>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</si>
  <si>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</si>
  <si>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</si>
  <si>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</si>
  <si>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</si>
  <si>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00</t>
  </si>
  <si>
    <t>13</t>
  </si>
  <si>
    <t>14</t>
  </si>
  <si>
    <t>Рз</t>
  </si>
  <si>
    <t>ПР</t>
  </si>
  <si>
    <t>3</t>
  </si>
  <si>
    <t>6=5-4</t>
  </si>
  <si>
    <t>7</t>
  </si>
  <si>
    <t>8=7/5</t>
  </si>
  <si>
    <t>9=7-5</t>
  </si>
  <si>
    <t>Наименование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</si>
  <si>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</si>
  <si>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</si>
  <si>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</si>
  <si>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Прикладные научные исследования в области общегосударственных вопросов</t>
  </si>
  <si>
    <t>Гражданская оборона</t>
  </si>
  <si>
    <t>Кинематография</t>
  </si>
  <si>
    <t>Мобилизационная и вневойсковая подготовка</t>
  </si>
  <si>
    <t>Сельское хозяйство и рыболовство</t>
  </si>
  <si>
    <t>ФИЗИЧЕСКАЯ КУЛЬТУРА И СПОРТ</t>
  </si>
  <si>
    <t>Другие вопросы в области физической культуры и спорта</t>
  </si>
  <si>
    <t>Таблица 7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</si>
  <si>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</si>
  <si>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</si>
  <si>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</si>
  <si>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</si>
  <si>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Охрана объектов растительного и животного мира и среды их обитания</t>
  </si>
  <si>
    <t>КУЛЬТУРА,  КИНЕМАТОГРАФИЯ</t>
  </si>
  <si>
    <t>Заготовка, переработка, хранение и обеспечение безопасности донорской крови и ее компонентов</t>
  </si>
  <si>
    <t>Периодическая печать и издательства</t>
  </si>
  <si>
    <t>Дотации на выравнивание бюджетной обеспеченности субъектов Российской Федерации и муниципальных образований</t>
  </si>
  <si>
    <t>Обеспечение проведения выборов и референдумов</t>
  </si>
  <si>
    <t>Функционирование высшего должностного лица субъекта Российской Федерации и муниципального образования</t>
  </si>
  <si>
    <t>НАЦИОНАЛЬНАЯ БЕЗОПАСНОСТЬ И ПРАВООХРАНИТЕЛЬНАЯ ДЕЯТЕЛЬНОСТЬ</t>
  </si>
  <si>
    <t>Утверждено областным законом об областном бюджете на 2024 год
(в редакции
 от 02.11.2024 № 135-оз)</t>
  </si>
  <si>
    <t>Топливно-энергетический комплекс</t>
  </si>
  <si>
    <t>Исполнение в 2024 году приложения 7 к областному закону  "Об областном бюджете Ленинградской области на 2024 год 
и на плановый период 2025 и 2026 годов" 
"Распределение бюджетных ассигнований по разделам и подразделам классификации расходов бюджетов на 2024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</si>
</sst>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">
    <xf numFmtId="0" fontId="0" fillId="0" borderId="0" xfId="0"/>
    <xf numFmtId="0" fontId="3" fillId="0" borderId="0" xfId="0" applyFont="1"/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2" borderId="0" xfId="0" applyFont="1" applyFill="1"/>
    <xf numFmtId="49" fontId="4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top"/>
    </xf>
    <xf numFmtId="0" fontId="3" fillId="0" borderId="0" xfId="0" applyFont="1" applyAlignment="1">
      <alignment horizontal="right" wrapText="1"/>
    </xf>
    <xf numFmtId="0" fontId="3" fillId="2" borderId="0" xfId="0" applyFont="1" applyFill="1" applyAlignment="1">
      <alignment horizontal="right"/>
    </xf>
    <xf numFmtId="0" fontId="7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L83"/>
  <sheetViews>
    <sheetView showGridLines="0" tabSelected="1" zoomScale="120" zoomScaleNormal="120" workbookViewId="0">
      <selection activeCell="D4" sqref="D4"/>
    </sheetView>
  </sheetViews>
  <sheetFormatPr defaultColWidth="9.140625" defaultRowHeight="15.75" x14ac:dyDescent="0.25"/>
  <cols>
    <col min="1" max="1" width="48" style="1" bestFit="1" customWidth="1"/>
    <col min="2" max="2" width="4.7109375" style="2" customWidth="1"/>
    <col min="3" max="3" width="6.42578125" style="2" customWidth="1"/>
    <col min="4" max="4" width="21.42578125" style="3" customWidth="1"/>
    <col min="5" max="5" width="16.42578125" style="8" customWidth="1"/>
    <col min="6" max="6" width="15.5703125" style="9" bestFit="1" customWidth="1"/>
    <col min="7" max="7" width="14.85546875" style="9" bestFit="1" customWidth="1"/>
    <col min="8" max="8" width="14" style="9" customWidth="1"/>
    <col min="9" max="9" width="16.7109375" style="10" customWidth="1"/>
    <col min="10" max="16384" width="9.140625" style="1"/>
  </cols>
  <sheetData>
    <row r="1" spans="1:12" x14ac:dyDescent="0.25">
      <c r="E1" s="28" t="s">
        <v>95</v>
      </c>
      <c r="F1" s="28"/>
      <c r="G1" s="28"/>
      <c r="H1" s="28"/>
      <c r="I1" s="28"/>
    </row>
    <row r="2" spans="1:12" ht="52.5" customHeight="1" x14ac:dyDescent="0.25">
      <c r="A2" s="27" t="s">
        <v>110</v>
      </c>
      <c r="B2" s="27"/>
      <c r="C2" s="27"/>
      <c r="D2" s="27"/>
      <c r="E2" s="27"/>
      <c r="F2" s="27"/>
      <c r="G2" s="27"/>
      <c r="H2" s="27"/>
      <c r="I2" s="27"/>
    </row>
    <row r="3" spans="1:12" x14ac:dyDescent="0.25">
      <c r="A3" s="4"/>
      <c r="B3" s="5"/>
      <c r="D3" s="6"/>
      <c r="E3" s="6"/>
      <c r="F3" s="24"/>
      <c r="G3" s="24"/>
      <c r="H3" s="24"/>
      <c r="I3" s="25" t="s">
        <v>0</v>
      </c>
    </row>
    <row r="4" spans="1:12" s="7" customFormat="1" ht="63.75" x14ac:dyDescent="0.2">
      <c r="A4" s="11" t="s">
        <v>84</v>
      </c>
      <c r="B4" s="12" t="s">
        <v>77</v>
      </c>
      <c r="C4" s="12" t="s">
        <v>78</v>
      </c>
      <c r="D4" s="11" t="s">
        <v>108</v>
      </c>
      <c r="E4" s="13" t="s">
        <v>58</v>
      </c>
      <c r="F4" s="13" t="s">
        <v>54</v>
      </c>
      <c r="G4" s="13" t="s">
        <v>57</v>
      </c>
      <c r="H4" s="13" t="s">
        <v>59</v>
      </c>
      <c r="I4" s="13" t="s">
        <v>54</v>
      </c>
    </row>
    <row r="5" spans="1:12" s="7" customFormat="1" ht="12.75" x14ac:dyDescent="0.2">
      <c r="A5" s="11" t="s">
        <v>52</v>
      </c>
      <c r="B5" s="11" t="s">
        <v>53</v>
      </c>
      <c r="C5" s="11" t="s">
        <v>79</v>
      </c>
      <c r="D5" s="13">
        <v>4</v>
      </c>
      <c r="E5" s="14">
        <v>5</v>
      </c>
      <c r="F5" s="15" t="s">
        <v>80</v>
      </c>
      <c r="G5" s="15" t="s">
        <v>81</v>
      </c>
      <c r="H5" s="15" t="s">
        <v>82</v>
      </c>
      <c r="I5" s="15" t="s">
        <v>83</v>
      </c>
    </row>
    <row r="6" spans="1:12" ht="21.75" customHeight="1" x14ac:dyDescent="0.25">
      <c r="A6" s="20" t="s">
        <v>60</v>
      </c>
      <c r="B6" s="17"/>
      <c r="C6" s="17"/>
      <c r="D6" s="18">
        <f>D7+D17+D19+D23+D35+D40+D43+D52+D56+D64+D70+D75+D78+D80</f>
        <v>270973076</v>
      </c>
      <c r="E6" s="18">
        <f t="shared" ref="E6:G6" si="0">E7+E17+E19+E23+E35+E40+E43+E52+E56+E64+E70+E75+E78+E80</f>
        <v>270926822.19999999</v>
      </c>
      <c r="F6" s="18">
        <f t="shared" ref="F6:F24" si="1">E6-D6</f>
        <v>-46253.800000011921</v>
      </c>
      <c r="G6" s="18">
        <f t="shared" si="0"/>
        <v>256089613.50000003</v>
      </c>
      <c r="H6" s="18">
        <f t="shared" ref="H6:H24" si="2">G6/E6*100</f>
        <v>94.523536437065275</v>
      </c>
      <c r="I6" s="18">
        <f t="shared" ref="I6:I24" si="3">G6-E6</f>
        <v>-14837208.699999958</v>
      </c>
      <c r="L6" s="3"/>
    </row>
    <row r="7" spans="1:12" x14ac:dyDescent="0.25">
      <c r="A7" s="20" t="s">
        <v>1</v>
      </c>
      <c r="B7" s="21" t="s">
        <v>62</v>
      </c>
      <c r="C7" s="21" t="s">
        <v>74</v>
      </c>
      <c r="D7" s="18">
        <f>SUM(D8:D16)</f>
        <v>24360210.5</v>
      </c>
      <c r="E7" s="18">
        <f t="shared" ref="E7:G7" si="4">SUM(E8:E16)</f>
        <v>19593098.699999999</v>
      </c>
      <c r="F7" s="18">
        <f t="shared" si="1"/>
        <v>-4767111.8000000007</v>
      </c>
      <c r="G7" s="18">
        <f t="shared" si="4"/>
        <v>11843864.700000001</v>
      </c>
      <c r="H7" s="18">
        <f t="shared" si="2"/>
        <v>60.449165705473639</v>
      </c>
      <c r="I7" s="18">
        <f t="shared" si="3"/>
        <v>-7749233.9999999981</v>
      </c>
    </row>
    <row r="8" spans="1:12" ht="47.25" x14ac:dyDescent="0.25">
      <c r="A8" s="16" t="s">
        <v>106</v>
      </c>
      <c r="B8" s="17" t="s">
        <v>62</v>
      </c>
      <c r="C8" s="17" t="s">
        <v>63</v>
      </c>
      <c r="D8" s="22">
        <v>8988.7000000000007</v>
      </c>
      <c r="E8" s="22">
        <v>8988.7000000000007</v>
      </c>
      <c r="F8" s="22">
        <f t="shared" si="1"/>
        <v>0</v>
      </c>
      <c r="G8" s="22">
        <v>8988.7000000000007</v>
      </c>
      <c r="H8" s="22">
        <f t="shared" si="2"/>
        <v>100</v>
      </c>
      <c r="I8" s="22">
        <f t="shared" si="3"/>
        <v>0</v>
      </c>
    </row>
    <row r="9" spans="1:12" ht="63.75" customHeight="1" x14ac:dyDescent="0.25">
      <c r="A9" s="16" t="s">
        <v>96</v>
      </c>
      <c r="B9" s="17" t="s">
        <v>62</v>
      </c>
      <c r="C9" s="17" t="s">
        <v>64</v>
      </c>
      <c r="D9" s="22">
        <v>806892.6</v>
      </c>
      <c r="E9" s="22">
        <v>810724.4</v>
      </c>
      <c r="F9" s="22">
        <f t="shared" si="1"/>
        <v>3831.8000000000466</v>
      </c>
      <c r="G9" s="22">
        <v>780147</v>
      </c>
      <c r="H9" s="22">
        <f t="shared" si="2"/>
        <v>96.228385379791206</v>
      </c>
      <c r="I9" s="22">
        <f t="shared" si="3"/>
        <v>-30577.400000000023</v>
      </c>
    </row>
    <row r="10" spans="1:12" ht="78.75" x14ac:dyDescent="0.25">
      <c r="A10" s="16" t="s">
        <v>2</v>
      </c>
      <c r="B10" s="17" t="s">
        <v>62</v>
      </c>
      <c r="C10" s="17" t="s">
        <v>65</v>
      </c>
      <c r="D10" s="22">
        <v>5007209.7</v>
      </c>
      <c r="E10" s="22">
        <v>5005363</v>
      </c>
      <c r="F10" s="22">
        <f t="shared" si="1"/>
        <v>-1846.7000000001863</v>
      </c>
      <c r="G10" s="22">
        <v>4996883.9000000004</v>
      </c>
      <c r="H10" s="22">
        <f t="shared" si="2"/>
        <v>99.830599698763109</v>
      </c>
      <c r="I10" s="22">
        <f t="shared" si="3"/>
        <v>-8479.0999999996275</v>
      </c>
    </row>
    <row r="11" spans="1:12" ht="48" customHeight="1" x14ac:dyDescent="0.25">
      <c r="A11" s="16" t="s">
        <v>3</v>
      </c>
      <c r="B11" s="17" t="s">
        <v>62</v>
      </c>
      <c r="C11" s="17" t="s">
        <v>66</v>
      </c>
      <c r="D11" s="22">
        <v>653425.5</v>
      </c>
      <c r="E11" s="22">
        <v>653426.30000000005</v>
      </c>
      <c r="F11" s="22">
        <f t="shared" si="1"/>
        <v>0.80000000004656613</v>
      </c>
      <c r="G11" s="22">
        <v>652450.5</v>
      </c>
      <c r="H11" s="22">
        <f t="shared" si="2"/>
        <v>99.85066410703088</v>
      </c>
      <c r="I11" s="22">
        <f t="shared" si="3"/>
        <v>-975.80000000004657</v>
      </c>
    </row>
    <row r="12" spans="1:12" ht="47.25" x14ac:dyDescent="0.25">
      <c r="A12" s="16" t="s">
        <v>97</v>
      </c>
      <c r="B12" s="17" t="s">
        <v>62</v>
      </c>
      <c r="C12" s="17" t="s">
        <v>67</v>
      </c>
      <c r="D12" s="22">
        <v>133532.29999999999</v>
      </c>
      <c r="E12" s="22">
        <v>132395.70000000001</v>
      </c>
      <c r="F12" s="22">
        <f t="shared" si="1"/>
        <v>-1136.5999999999767</v>
      </c>
      <c r="G12" s="22">
        <v>131831.9</v>
      </c>
      <c r="H12" s="22">
        <f t="shared" si="2"/>
        <v>99.574155353988075</v>
      </c>
      <c r="I12" s="22">
        <f t="shared" si="3"/>
        <v>-563.80000000001746</v>
      </c>
    </row>
    <row r="13" spans="1:12" ht="31.5" x14ac:dyDescent="0.25">
      <c r="A13" s="16" t="s">
        <v>105</v>
      </c>
      <c r="B13" s="17" t="s">
        <v>62</v>
      </c>
      <c r="C13" s="17" t="s">
        <v>68</v>
      </c>
      <c r="D13" s="22">
        <v>374093.6</v>
      </c>
      <c r="E13" s="22">
        <v>378096.7</v>
      </c>
      <c r="F13" s="22">
        <f t="shared" si="1"/>
        <v>4003.1000000000349</v>
      </c>
      <c r="G13" s="22">
        <v>377472.1</v>
      </c>
      <c r="H13" s="22">
        <f t="shared" si="2"/>
        <v>99.834804165177843</v>
      </c>
      <c r="I13" s="22">
        <f t="shared" si="3"/>
        <v>-624.60000000003492</v>
      </c>
    </row>
    <row r="14" spans="1:12" x14ac:dyDescent="0.25">
      <c r="A14" s="16" t="s">
        <v>4</v>
      </c>
      <c r="B14" s="17" t="s">
        <v>62</v>
      </c>
      <c r="C14" s="17" t="s">
        <v>72</v>
      </c>
      <c r="D14" s="22">
        <v>3132657.5</v>
      </c>
      <c r="E14" s="22">
        <v>1754592.9</v>
      </c>
      <c r="F14" s="22">
        <f t="shared" si="1"/>
        <v>-1378064.6</v>
      </c>
      <c r="G14" s="22">
        <v>0</v>
      </c>
      <c r="H14" s="22">
        <f t="shared" si="2"/>
        <v>0</v>
      </c>
      <c r="I14" s="22">
        <f t="shared" si="3"/>
        <v>-1754592.9</v>
      </c>
    </row>
    <row r="15" spans="1:12" ht="31.5" x14ac:dyDescent="0.25">
      <c r="A15" s="16" t="s">
        <v>88</v>
      </c>
      <c r="B15" s="17" t="s">
        <v>62</v>
      </c>
      <c r="C15" s="17" t="s">
        <v>73</v>
      </c>
      <c r="D15" s="19">
        <v>16502.900000000001</v>
      </c>
      <c r="E15" s="19">
        <v>16502.900000000001</v>
      </c>
      <c r="F15" s="19">
        <f t="shared" si="1"/>
        <v>0</v>
      </c>
      <c r="G15" s="19">
        <v>16502.900000000001</v>
      </c>
      <c r="H15" s="19">
        <f t="shared" si="2"/>
        <v>100</v>
      </c>
      <c r="I15" s="19">
        <f t="shared" si="3"/>
        <v>0</v>
      </c>
    </row>
    <row r="16" spans="1:12" x14ac:dyDescent="0.25">
      <c r="A16" s="16" t="s">
        <v>5</v>
      </c>
      <c r="B16" s="17" t="s">
        <v>62</v>
      </c>
      <c r="C16" s="17" t="s">
        <v>75</v>
      </c>
      <c r="D16" s="22">
        <v>14226907.699999999</v>
      </c>
      <c r="E16" s="22">
        <v>10833008.1</v>
      </c>
      <c r="F16" s="22">
        <f t="shared" si="1"/>
        <v>-3393899.5999999996</v>
      </c>
      <c r="G16" s="22">
        <v>4879587.7</v>
      </c>
      <c r="H16" s="22">
        <f t="shared" si="2"/>
        <v>45.043700281180442</v>
      </c>
      <c r="I16" s="22">
        <f t="shared" si="3"/>
        <v>-5953420.3999999994</v>
      </c>
    </row>
    <row r="17" spans="1:9" x14ac:dyDescent="0.25">
      <c r="A17" s="20" t="s">
        <v>6</v>
      </c>
      <c r="B17" s="21" t="s">
        <v>63</v>
      </c>
      <c r="C17" s="21" t="s">
        <v>74</v>
      </c>
      <c r="D17" s="23">
        <f>D18</f>
        <v>144451.79999999999</v>
      </c>
      <c r="E17" s="23">
        <f t="shared" ref="E17:G17" si="5">E18</f>
        <v>881651.4</v>
      </c>
      <c r="F17" s="23">
        <f t="shared" si="1"/>
        <v>737199.60000000009</v>
      </c>
      <c r="G17" s="23">
        <f t="shared" si="5"/>
        <v>826433.4</v>
      </c>
      <c r="H17" s="23">
        <f t="shared" si="2"/>
        <v>93.736980398375138</v>
      </c>
      <c r="I17" s="23">
        <f t="shared" si="3"/>
        <v>-55218</v>
      </c>
    </row>
    <row r="18" spans="1:9" x14ac:dyDescent="0.25">
      <c r="A18" s="16" t="s">
        <v>91</v>
      </c>
      <c r="B18" s="17" t="s">
        <v>63</v>
      </c>
      <c r="C18" s="17" t="s">
        <v>64</v>
      </c>
      <c r="D18" s="22">
        <v>144451.79999999999</v>
      </c>
      <c r="E18" s="22">
        <v>881651.4</v>
      </c>
      <c r="F18" s="22">
        <f t="shared" si="1"/>
        <v>737199.60000000009</v>
      </c>
      <c r="G18" s="22">
        <v>826433.4</v>
      </c>
      <c r="H18" s="22">
        <f t="shared" si="2"/>
        <v>93.736980398375138</v>
      </c>
      <c r="I18" s="22">
        <f t="shared" si="3"/>
        <v>-55218</v>
      </c>
    </row>
    <row r="19" spans="1:9" ht="51" customHeight="1" x14ac:dyDescent="0.25">
      <c r="A19" s="20" t="s">
        <v>107</v>
      </c>
      <c r="B19" s="21" t="s">
        <v>64</v>
      </c>
      <c r="C19" s="21" t="s">
        <v>74</v>
      </c>
      <c r="D19" s="23">
        <f t="shared" ref="D19:E19" si="6">SUM(D20:D22)</f>
        <v>4930566.8999999994</v>
      </c>
      <c r="E19" s="23">
        <f t="shared" si="6"/>
        <v>4818796.5</v>
      </c>
      <c r="F19" s="23">
        <f t="shared" si="1"/>
        <v>-111770.39999999944</v>
      </c>
      <c r="G19" s="23">
        <f t="shared" ref="G19" si="7">SUM(G20:G22)</f>
        <v>4764692.1999999993</v>
      </c>
      <c r="H19" s="23">
        <f t="shared" si="2"/>
        <v>98.877223804740439</v>
      </c>
      <c r="I19" s="23">
        <f t="shared" si="3"/>
        <v>-54104.300000000745</v>
      </c>
    </row>
    <row r="20" spans="1:9" x14ac:dyDescent="0.25">
      <c r="A20" s="16" t="s">
        <v>89</v>
      </c>
      <c r="B20" s="17" t="s">
        <v>64</v>
      </c>
      <c r="C20" s="17" t="s">
        <v>70</v>
      </c>
      <c r="D20" s="22">
        <v>1627692.8</v>
      </c>
      <c r="E20" s="22">
        <v>1624763</v>
      </c>
      <c r="F20" s="22">
        <f t="shared" si="1"/>
        <v>-2929.8000000000466</v>
      </c>
      <c r="G20" s="22">
        <v>1574294.3</v>
      </c>
      <c r="H20" s="22">
        <f t="shared" si="2"/>
        <v>96.893780816032859</v>
      </c>
      <c r="I20" s="22">
        <f t="shared" si="3"/>
        <v>-50468.699999999953</v>
      </c>
    </row>
    <row r="21" spans="1:9" ht="63" x14ac:dyDescent="0.25">
      <c r="A21" s="16" t="s">
        <v>98</v>
      </c>
      <c r="B21" s="17" t="s">
        <v>64</v>
      </c>
      <c r="C21" s="17" t="s">
        <v>71</v>
      </c>
      <c r="D21" s="22">
        <v>2528415.5</v>
      </c>
      <c r="E21" s="22">
        <v>2528415.4</v>
      </c>
      <c r="F21" s="22">
        <f t="shared" si="1"/>
        <v>-0.10000000009313226</v>
      </c>
      <c r="G21" s="22">
        <v>2525495.2999999998</v>
      </c>
      <c r="H21" s="22">
        <f t="shared" si="2"/>
        <v>99.884508692677628</v>
      </c>
      <c r="I21" s="22">
        <f t="shared" si="3"/>
        <v>-2920.1000000000931</v>
      </c>
    </row>
    <row r="22" spans="1:9" ht="47.25" x14ac:dyDescent="0.25">
      <c r="A22" s="16" t="s">
        <v>99</v>
      </c>
      <c r="B22" s="17" t="s">
        <v>64</v>
      </c>
      <c r="C22" s="17" t="s">
        <v>76</v>
      </c>
      <c r="D22" s="22">
        <v>774458.6</v>
      </c>
      <c r="E22" s="22">
        <v>665618.1</v>
      </c>
      <c r="F22" s="22">
        <f t="shared" si="1"/>
        <v>-108840.5</v>
      </c>
      <c r="G22" s="22">
        <v>664902.6</v>
      </c>
      <c r="H22" s="22">
        <f t="shared" si="2"/>
        <v>99.892505927948775</v>
      </c>
      <c r="I22" s="22">
        <f t="shared" si="3"/>
        <v>-715.5</v>
      </c>
    </row>
    <row r="23" spans="1:9" x14ac:dyDescent="0.25">
      <c r="A23" s="20" t="s">
        <v>7</v>
      </c>
      <c r="B23" s="21" t="s">
        <v>65</v>
      </c>
      <c r="C23" s="21" t="s">
        <v>74</v>
      </c>
      <c r="D23" s="23">
        <f t="shared" ref="D23:E23" si="8">SUM(D24:D34)</f>
        <v>52834776.699999996</v>
      </c>
      <c r="E23" s="23">
        <f t="shared" si="8"/>
        <v>55416598.699999996</v>
      </c>
      <c r="F23" s="23">
        <f t="shared" si="1"/>
        <v>2581822</v>
      </c>
      <c r="G23" s="23">
        <f t="shared" ref="G23" si="9">SUM(G24:G34)</f>
        <v>53845718.300000004</v>
      </c>
      <c r="H23" s="23">
        <f t="shared" si="2"/>
        <v>97.165325124870947</v>
      </c>
      <c r="I23" s="23">
        <f t="shared" si="3"/>
        <v>-1570880.3999999911</v>
      </c>
    </row>
    <row r="24" spans="1:9" x14ac:dyDescent="0.25">
      <c r="A24" s="16" t="s">
        <v>8</v>
      </c>
      <c r="B24" s="17" t="s">
        <v>65</v>
      </c>
      <c r="C24" s="17" t="s">
        <v>62</v>
      </c>
      <c r="D24" s="22">
        <v>615755.5</v>
      </c>
      <c r="E24" s="22">
        <v>622851</v>
      </c>
      <c r="F24" s="22">
        <f t="shared" si="1"/>
        <v>7095.5</v>
      </c>
      <c r="G24" s="22">
        <v>617893.19999999995</v>
      </c>
      <c r="H24" s="22">
        <f t="shared" si="2"/>
        <v>99.204015085469877</v>
      </c>
      <c r="I24" s="22">
        <f t="shared" si="3"/>
        <v>-4957.8000000000466</v>
      </c>
    </row>
    <row r="25" spans="1:9" x14ac:dyDescent="0.25">
      <c r="A25" s="26" t="s">
        <v>109</v>
      </c>
      <c r="B25" s="17" t="s">
        <v>65</v>
      </c>
      <c r="C25" s="17" t="s">
        <v>63</v>
      </c>
      <c r="D25" s="22">
        <v>6455408.2999999998</v>
      </c>
      <c r="E25" s="22">
        <v>6455408.2999999998</v>
      </c>
      <c r="F25" s="22"/>
      <c r="G25" s="22">
        <v>6454012.9000000004</v>
      </c>
      <c r="H25" s="22"/>
      <c r="I25" s="22"/>
    </row>
    <row r="26" spans="1:9" x14ac:dyDescent="0.25">
      <c r="A26" s="16" t="s">
        <v>9</v>
      </c>
      <c r="B26" s="17" t="s">
        <v>65</v>
      </c>
      <c r="C26" s="17" t="s">
        <v>65</v>
      </c>
      <c r="D26" s="22">
        <v>5382.3</v>
      </c>
      <c r="E26" s="22">
        <v>5382.3</v>
      </c>
      <c r="F26" s="22">
        <f t="shared" ref="F26:F57" si="10">E26-D26</f>
        <v>0</v>
      </c>
      <c r="G26" s="22">
        <v>5382.3</v>
      </c>
      <c r="H26" s="22">
        <f t="shared" ref="H26:H57" si="11">G26/E26*100</f>
        <v>100</v>
      </c>
      <c r="I26" s="22">
        <f t="shared" ref="I26:I57" si="12">G26-E26</f>
        <v>0</v>
      </c>
    </row>
    <row r="27" spans="1:9" x14ac:dyDescent="0.25">
      <c r="A27" s="16" t="s">
        <v>92</v>
      </c>
      <c r="B27" s="17" t="s">
        <v>65</v>
      </c>
      <c r="C27" s="17" t="s">
        <v>66</v>
      </c>
      <c r="D27" s="22">
        <v>6815883.2000000002</v>
      </c>
      <c r="E27" s="22">
        <v>6897236</v>
      </c>
      <c r="F27" s="22">
        <f t="shared" si="10"/>
        <v>81352.799999999814</v>
      </c>
      <c r="G27" s="22">
        <v>6896202.7000000002</v>
      </c>
      <c r="H27" s="22">
        <f t="shared" si="11"/>
        <v>99.985018636450889</v>
      </c>
      <c r="I27" s="22">
        <f t="shared" si="12"/>
        <v>-1033.2999999998137</v>
      </c>
    </row>
    <row r="28" spans="1:9" x14ac:dyDescent="0.25">
      <c r="A28" s="16" t="s">
        <v>10</v>
      </c>
      <c r="B28" s="17" t="s">
        <v>65</v>
      </c>
      <c r="C28" s="17" t="s">
        <v>67</v>
      </c>
      <c r="D28" s="22">
        <v>114953.4</v>
      </c>
      <c r="E28" s="22">
        <v>105174.2</v>
      </c>
      <c r="F28" s="22">
        <f t="shared" si="10"/>
        <v>-9779.1999999999971</v>
      </c>
      <c r="G28" s="22">
        <v>87180.7</v>
      </c>
      <c r="H28" s="22">
        <f t="shared" si="11"/>
        <v>82.891716789859103</v>
      </c>
      <c r="I28" s="22">
        <f t="shared" si="12"/>
        <v>-17993.5</v>
      </c>
    </row>
    <row r="29" spans="1:9" x14ac:dyDescent="0.25">
      <c r="A29" s="16" t="s">
        <v>11</v>
      </c>
      <c r="B29" s="17" t="s">
        <v>65</v>
      </c>
      <c r="C29" s="17" t="s">
        <v>68</v>
      </c>
      <c r="D29" s="22">
        <v>1928759</v>
      </c>
      <c r="E29" s="22">
        <v>1924081.2</v>
      </c>
      <c r="F29" s="22">
        <f t="shared" si="10"/>
        <v>-4677.8000000000466</v>
      </c>
      <c r="G29" s="22">
        <v>1884453.2</v>
      </c>
      <c r="H29" s="22">
        <f t="shared" si="11"/>
        <v>97.940419562334483</v>
      </c>
      <c r="I29" s="22">
        <f t="shared" si="12"/>
        <v>-39628</v>
      </c>
    </row>
    <row r="30" spans="1:9" x14ac:dyDescent="0.25">
      <c r="A30" s="16" t="s">
        <v>12</v>
      </c>
      <c r="B30" s="17" t="s">
        <v>65</v>
      </c>
      <c r="C30" s="17" t="s">
        <v>69</v>
      </c>
      <c r="D30" s="22">
        <v>1709964.8</v>
      </c>
      <c r="E30" s="22">
        <v>1652122.6</v>
      </c>
      <c r="F30" s="22">
        <f t="shared" si="10"/>
        <v>-57842.199999999953</v>
      </c>
      <c r="G30" s="22">
        <v>1650967.2</v>
      </c>
      <c r="H30" s="22">
        <f t="shared" si="11"/>
        <v>99.930065722725416</v>
      </c>
      <c r="I30" s="22">
        <f t="shared" si="12"/>
        <v>-1155.4000000001397</v>
      </c>
    </row>
    <row r="31" spans="1:9" x14ac:dyDescent="0.25">
      <c r="A31" s="16" t="s">
        <v>13</v>
      </c>
      <c r="B31" s="17" t="s">
        <v>65</v>
      </c>
      <c r="C31" s="17" t="s">
        <v>70</v>
      </c>
      <c r="D31" s="22">
        <v>23114890.899999999</v>
      </c>
      <c r="E31" s="22">
        <v>25520851.800000001</v>
      </c>
      <c r="F31" s="22">
        <f t="shared" si="10"/>
        <v>2405960.9000000022</v>
      </c>
      <c r="G31" s="22">
        <v>24236989</v>
      </c>
      <c r="H31" s="22">
        <f t="shared" si="11"/>
        <v>94.96935756666241</v>
      </c>
      <c r="I31" s="22">
        <f t="shared" si="12"/>
        <v>-1283862.8000000007</v>
      </c>
    </row>
    <row r="32" spans="1:9" x14ac:dyDescent="0.25">
      <c r="A32" s="16" t="s">
        <v>14</v>
      </c>
      <c r="B32" s="17" t="s">
        <v>65</v>
      </c>
      <c r="C32" s="17" t="s">
        <v>71</v>
      </c>
      <c r="D32" s="22">
        <v>2934003</v>
      </c>
      <c r="E32" s="22">
        <v>2915287</v>
      </c>
      <c r="F32" s="22">
        <f t="shared" si="10"/>
        <v>-18716</v>
      </c>
      <c r="G32" s="22">
        <v>2892546</v>
      </c>
      <c r="H32" s="22">
        <f t="shared" si="11"/>
        <v>99.219939580562738</v>
      </c>
      <c r="I32" s="22">
        <f t="shared" si="12"/>
        <v>-22741</v>
      </c>
    </row>
    <row r="33" spans="1:9" ht="31.5" x14ac:dyDescent="0.25">
      <c r="A33" s="16" t="s">
        <v>15</v>
      </c>
      <c r="B33" s="17" t="s">
        <v>65</v>
      </c>
      <c r="C33" s="17" t="s">
        <v>72</v>
      </c>
      <c r="D33" s="22">
        <v>9959.7999999999993</v>
      </c>
      <c r="E33" s="22">
        <v>9959.7999999999993</v>
      </c>
      <c r="F33" s="22">
        <f t="shared" si="10"/>
        <v>0</v>
      </c>
      <c r="G33" s="22">
        <v>117.5</v>
      </c>
      <c r="H33" s="22">
        <f t="shared" si="11"/>
        <v>1.1797425651117495</v>
      </c>
      <c r="I33" s="22">
        <f t="shared" si="12"/>
        <v>-9842.2999999999993</v>
      </c>
    </row>
    <row r="34" spans="1:9" ht="31.5" x14ac:dyDescent="0.25">
      <c r="A34" s="16" t="s">
        <v>16</v>
      </c>
      <c r="B34" s="17" t="s">
        <v>65</v>
      </c>
      <c r="C34" s="17" t="s">
        <v>73</v>
      </c>
      <c r="D34" s="22">
        <v>9129816.5</v>
      </c>
      <c r="E34" s="22">
        <v>9308244.5</v>
      </c>
      <c r="F34" s="22">
        <f t="shared" si="10"/>
        <v>178428</v>
      </c>
      <c r="G34" s="22">
        <v>9119973.5999999996</v>
      </c>
      <c r="H34" s="22">
        <f t="shared" si="11"/>
        <v>97.977374788554386</v>
      </c>
      <c r="I34" s="22">
        <f t="shared" si="12"/>
        <v>-188270.90000000037</v>
      </c>
    </row>
    <row r="35" spans="1:9" ht="31.5" x14ac:dyDescent="0.25">
      <c r="A35" s="20" t="s">
        <v>17</v>
      </c>
      <c r="B35" s="21" t="s">
        <v>66</v>
      </c>
      <c r="C35" s="21" t="s">
        <v>74</v>
      </c>
      <c r="D35" s="23">
        <f t="shared" ref="D35:E35" si="13">SUM(D36:D39)</f>
        <v>24682354.300000001</v>
      </c>
      <c r="E35" s="23">
        <f t="shared" si="13"/>
        <v>23349380.5</v>
      </c>
      <c r="F35" s="23">
        <f t="shared" si="10"/>
        <v>-1332973.8000000007</v>
      </c>
      <c r="G35" s="23">
        <f t="shared" ref="G35" si="14">SUM(G36:G39)</f>
        <v>22294725.5</v>
      </c>
      <c r="H35" s="23">
        <f t="shared" si="11"/>
        <v>95.48315639466324</v>
      </c>
      <c r="I35" s="23">
        <f t="shared" si="12"/>
        <v>-1054655</v>
      </c>
    </row>
    <row r="36" spans="1:9" x14ac:dyDescent="0.25">
      <c r="A36" s="16" t="s">
        <v>18</v>
      </c>
      <c r="B36" s="17" t="s">
        <v>66</v>
      </c>
      <c r="C36" s="17" t="s">
        <v>62</v>
      </c>
      <c r="D36" s="22">
        <v>11304061.199999999</v>
      </c>
      <c r="E36" s="22">
        <v>10162303</v>
      </c>
      <c r="F36" s="22">
        <f t="shared" si="10"/>
        <v>-1141758.1999999993</v>
      </c>
      <c r="G36" s="22">
        <v>9471864.3000000007</v>
      </c>
      <c r="H36" s="22">
        <f t="shared" si="11"/>
        <v>93.205883548246888</v>
      </c>
      <c r="I36" s="22">
        <f t="shared" si="12"/>
        <v>-690438.69999999925</v>
      </c>
    </row>
    <row r="37" spans="1:9" x14ac:dyDescent="0.25">
      <c r="A37" s="16" t="s">
        <v>19</v>
      </c>
      <c r="B37" s="17" t="s">
        <v>66</v>
      </c>
      <c r="C37" s="17" t="s">
        <v>63</v>
      </c>
      <c r="D37" s="22">
        <v>10827361.9</v>
      </c>
      <c r="E37" s="22">
        <v>10586073.800000001</v>
      </c>
      <c r="F37" s="22">
        <f t="shared" si="10"/>
        <v>-241288.09999999963</v>
      </c>
      <c r="G37" s="22">
        <v>10238440.800000001</v>
      </c>
      <c r="H37" s="22">
        <f t="shared" si="11"/>
        <v>96.71612907138433</v>
      </c>
      <c r="I37" s="22">
        <f t="shared" si="12"/>
        <v>-347633</v>
      </c>
    </row>
    <row r="38" spans="1:9" x14ac:dyDescent="0.25">
      <c r="A38" s="16" t="s">
        <v>20</v>
      </c>
      <c r="B38" s="17" t="s">
        <v>66</v>
      </c>
      <c r="C38" s="17" t="s">
        <v>64</v>
      </c>
      <c r="D38" s="22">
        <v>1973513.5</v>
      </c>
      <c r="E38" s="22">
        <v>1994586</v>
      </c>
      <c r="F38" s="22">
        <f t="shared" si="10"/>
        <v>21072.5</v>
      </c>
      <c r="G38" s="22">
        <v>1992675.9</v>
      </c>
      <c r="H38" s="22">
        <f t="shared" si="11"/>
        <v>99.904235766219145</v>
      </c>
      <c r="I38" s="22">
        <f t="shared" si="12"/>
        <v>-1910.1000000000931</v>
      </c>
    </row>
    <row r="39" spans="1:9" ht="31.5" x14ac:dyDescent="0.25">
      <c r="A39" s="16" t="s">
        <v>21</v>
      </c>
      <c r="B39" s="17" t="s">
        <v>66</v>
      </c>
      <c r="C39" s="17" t="s">
        <v>66</v>
      </c>
      <c r="D39" s="22">
        <v>577417.69999999995</v>
      </c>
      <c r="E39" s="22">
        <v>606417.69999999995</v>
      </c>
      <c r="F39" s="22">
        <f t="shared" si="10"/>
        <v>29000</v>
      </c>
      <c r="G39" s="22">
        <v>591744.5</v>
      </c>
      <c r="H39" s="22">
        <f t="shared" si="11"/>
        <v>97.580347671250365</v>
      </c>
      <c r="I39" s="22">
        <f t="shared" si="12"/>
        <v>-14673.199999999953</v>
      </c>
    </row>
    <row r="40" spans="1:9" x14ac:dyDescent="0.25">
      <c r="A40" s="20" t="s">
        <v>22</v>
      </c>
      <c r="B40" s="21" t="s">
        <v>67</v>
      </c>
      <c r="C40" s="21" t="s">
        <v>74</v>
      </c>
      <c r="D40" s="23">
        <f t="shared" ref="D40:E40" si="15">SUM(D41:D42)</f>
        <v>790157.39999999991</v>
      </c>
      <c r="E40" s="23">
        <f t="shared" si="15"/>
        <v>790181.2</v>
      </c>
      <c r="F40" s="23">
        <f t="shared" si="10"/>
        <v>23.800000000046566</v>
      </c>
      <c r="G40" s="23">
        <f t="shared" ref="G40" si="16">SUM(G41:G42)</f>
        <v>784858.89999999991</v>
      </c>
      <c r="H40" s="23">
        <f t="shared" si="11"/>
        <v>99.326445630445264</v>
      </c>
      <c r="I40" s="23">
        <f t="shared" si="12"/>
        <v>-5322.3000000000466</v>
      </c>
    </row>
    <row r="41" spans="1:9" ht="31.5" x14ac:dyDescent="0.25">
      <c r="A41" s="16" t="s">
        <v>100</v>
      </c>
      <c r="B41" s="17" t="s">
        <v>67</v>
      </c>
      <c r="C41" s="17" t="s">
        <v>64</v>
      </c>
      <c r="D41" s="22">
        <v>200242.7</v>
      </c>
      <c r="E41" s="22">
        <v>200242.7</v>
      </c>
      <c r="F41" s="22">
        <f t="shared" si="10"/>
        <v>0</v>
      </c>
      <c r="G41" s="22">
        <v>198092.2</v>
      </c>
      <c r="H41" s="22">
        <f t="shared" si="11"/>
        <v>98.926053234400058</v>
      </c>
      <c r="I41" s="22">
        <f t="shared" si="12"/>
        <v>-2150.5</v>
      </c>
    </row>
    <row r="42" spans="1:9" ht="31.5" x14ac:dyDescent="0.25">
      <c r="A42" s="16" t="s">
        <v>23</v>
      </c>
      <c r="B42" s="17" t="s">
        <v>67</v>
      </c>
      <c r="C42" s="17" t="s">
        <v>66</v>
      </c>
      <c r="D42" s="22">
        <v>589914.69999999995</v>
      </c>
      <c r="E42" s="22">
        <v>589938.5</v>
      </c>
      <c r="F42" s="22">
        <f t="shared" si="10"/>
        <v>23.800000000046566</v>
      </c>
      <c r="G42" s="22">
        <v>586766.69999999995</v>
      </c>
      <c r="H42" s="22">
        <f t="shared" si="11"/>
        <v>99.462350736559827</v>
      </c>
      <c r="I42" s="22">
        <f t="shared" si="12"/>
        <v>-3171.8000000000466</v>
      </c>
    </row>
    <row r="43" spans="1:9" x14ac:dyDescent="0.25">
      <c r="A43" s="20" t="s">
        <v>24</v>
      </c>
      <c r="B43" s="21" t="s">
        <v>68</v>
      </c>
      <c r="C43" s="21" t="s">
        <v>74</v>
      </c>
      <c r="D43" s="23">
        <f t="shared" ref="D43:E43" si="17">SUM(D44:D51)</f>
        <v>56687118.100000001</v>
      </c>
      <c r="E43" s="23">
        <f t="shared" si="17"/>
        <v>57664110.000000007</v>
      </c>
      <c r="F43" s="23">
        <f t="shared" si="10"/>
        <v>976991.90000000596</v>
      </c>
      <c r="G43" s="23">
        <f t="shared" ref="G43" si="18">SUM(G44:G51)</f>
        <v>56818290.900000006</v>
      </c>
      <c r="H43" s="23">
        <f t="shared" si="11"/>
        <v>98.533196645192305</v>
      </c>
      <c r="I43" s="23">
        <f t="shared" si="12"/>
        <v>-845819.10000000149</v>
      </c>
    </row>
    <row r="44" spans="1:9" x14ac:dyDescent="0.25">
      <c r="A44" s="16" t="s">
        <v>25</v>
      </c>
      <c r="B44" s="17" t="s">
        <v>68</v>
      </c>
      <c r="C44" s="17" t="s">
        <v>62</v>
      </c>
      <c r="D44" s="22">
        <v>19511299.199999999</v>
      </c>
      <c r="E44" s="22">
        <v>19510987.300000001</v>
      </c>
      <c r="F44" s="22">
        <f t="shared" si="10"/>
        <v>-311.89999999850988</v>
      </c>
      <c r="G44" s="22">
        <v>19246078.199999999</v>
      </c>
      <c r="H44" s="22">
        <f t="shared" si="11"/>
        <v>98.642256817008942</v>
      </c>
      <c r="I44" s="22">
        <f t="shared" si="12"/>
        <v>-264909.10000000149</v>
      </c>
    </row>
    <row r="45" spans="1:9" x14ac:dyDescent="0.25">
      <c r="A45" s="16" t="s">
        <v>26</v>
      </c>
      <c r="B45" s="17" t="s">
        <v>68</v>
      </c>
      <c r="C45" s="17" t="s">
        <v>63</v>
      </c>
      <c r="D45" s="22">
        <v>29438276.600000001</v>
      </c>
      <c r="E45" s="22">
        <v>30417881.100000001</v>
      </c>
      <c r="F45" s="22">
        <f t="shared" si="10"/>
        <v>979604.5</v>
      </c>
      <c r="G45" s="22">
        <v>29954549.800000001</v>
      </c>
      <c r="H45" s="22">
        <f t="shared" si="11"/>
        <v>98.476779830663489</v>
      </c>
      <c r="I45" s="22">
        <f t="shared" si="12"/>
        <v>-463331.30000000075</v>
      </c>
    </row>
    <row r="46" spans="1:9" x14ac:dyDescent="0.25">
      <c r="A46" s="16" t="s">
        <v>61</v>
      </c>
      <c r="B46" s="17" t="s">
        <v>68</v>
      </c>
      <c r="C46" s="17" t="s">
        <v>64</v>
      </c>
      <c r="D46" s="22">
        <v>434104.9</v>
      </c>
      <c r="E46" s="22">
        <v>416662.8</v>
      </c>
      <c r="F46" s="22">
        <f t="shared" si="10"/>
        <v>-17442.100000000035</v>
      </c>
      <c r="G46" s="22">
        <v>416557.4</v>
      </c>
      <c r="H46" s="22">
        <f t="shared" si="11"/>
        <v>99.97470376525095</v>
      </c>
      <c r="I46" s="22">
        <f t="shared" si="12"/>
        <v>-105.39999999996508</v>
      </c>
    </row>
    <row r="47" spans="1:9" x14ac:dyDescent="0.25">
      <c r="A47" s="16" t="s">
        <v>27</v>
      </c>
      <c r="B47" s="17" t="s">
        <v>68</v>
      </c>
      <c r="C47" s="17" t="s">
        <v>65</v>
      </c>
      <c r="D47" s="22">
        <v>3915816.7</v>
      </c>
      <c r="E47" s="22">
        <v>3908431.1</v>
      </c>
      <c r="F47" s="22">
        <f t="shared" si="10"/>
        <v>-7385.6000000000931</v>
      </c>
      <c r="G47" s="22">
        <v>3898051.1</v>
      </c>
      <c r="H47" s="22">
        <f t="shared" si="11"/>
        <v>99.734420289512073</v>
      </c>
      <c r="I47" s="22">
        <f t="shared" si="12"/>
        <v>-10380</v>
      </c>
    </row>
    <row r="48" spans="1:9" ht="31.5" x14ac:dyDescent="0.25">
      <c r="A48" s="16" t="s">
        <v>28</v>
      </c>
      <c r="B48" s="17" t="s">
        <v>68</v>
      </c>
      <c r="C48" s="17" t="s">
        <v>66</v>
      </c>
      <c r="D48" s="22">
        <v>431189.3</v>
      </c>
      <c r="E48" s="22">
        <v>425284.6</v>
      </c>
      <c r="F48" s="22">
        <f t="shared" si="10"/>
        <v>-5904.7000000000116</v>
      </c>
      <c r="G48" s="22">
        <v>424225.7</v>
      </c>
      <c r="H48" s="22">
        <f t="shared" si="11"/>
        <v>99.751013791705617</v>
      </c>
      <c r="I48" s="22">
        <f t="shared" si="12"/>
        <v>-1058.8999999999651</v>
      </c>
    </row>
    <row r="49" spans="1:9" x14ac:dyDescent="0.25">
      <c r="A49" s="16" t="s">
        <v>55</v>
      </c>
      <c r="B49" s="17" t="s">
        <v>68</v>
      </c>
      <c r="C49" s="17" t="s">
        <v>67</v>
      </c>
      <c r="D49" s="22">
        <v>1117951.6000000001</v>
      </c>
      <c r="E49" s="22">
        <v>1128951.6000000001</v>
      </c>
      <c r="F49" s="22">
        <f t="shared" si="10"/>
        <v>11000</v>
      </c>
      <c r="G49" s="22">
        <v>1128828.2</v>
      </c>
      <c r="H49" s="22">
        <f t="shared" si="11"/>
        <v>99.989069504839705</v>
      </c>
      <c r="I49" s="22">
        <f t="shared" si="12"/>
        <v>-123.4000000001397</v>
      </c>
    </row>
    <row r="50" spans="1:9" x14ac:dyDescent="0.25">
      <c r="A50" s="16" t="s">
        <v>56</v>
      </c>
      <c r="B50" s="17" t="s">
        <v>68</v>
      </c>
      <c r="C50" s="17" t="s">
        <v>68</v>
      </c>
      <c r="D50" s="22">
        <v>777120.7</v>
      </c>
      <c r="E50" s="22">
        <v>790850.4</v>
      </c>
      <c r="F50" s="22">
        <f t="shared" si="10"/>
        <v>13729.70000000007</v>
      </c>
      <c r="G50" s="22">
        <v>694316.6</v>
      </c>
      <c r="H50" s="22">
        <f t="shared" si="11"/>
        <v>87.793671217717034</v>
      </c>
      <c r="I50" s="22">
        <f t="shared" si="12"/>
        <v>-96533.800000000047</v>
      </c>
    </row>
    <row r="51" spans="1:9" x14ac:dyDescent="0.25">
      <c r="A51" s="16" t="s">
        <v>29</v>
      </c>
      <c r="B51" s="17" t="s">
        <v>68</v>
      </c>
      <c r="C51" s="17" t="s">
        <v>70</v>
      </c>
      <c r="D51" s="22">
        <v>1061359.1000000001</v>
      </c>
      <c r="E51" s="22">
        <v>1065061.1000000001</v>
      </c>
      <c r="F51" s="22">
        <f t="shared" si="10"/>
        <v>3702</v>
      </c>
      <c r="G51" s="22">
        <v>1055683.8999999999</v>
      </c>
      <c r="H51" s="22">
        <f t="shared" si="11"/>
        <v>99.119562248588352</v>
      </c>
      <c r="I51" s="22">
        <f t="shared" si="12"/>
        <v>-9377.2000000001863</v>
      </c>
    </row>
    <row r="52" spans="1:9" x14ac:dyDescent="0.25">
      <c r="A52" s="20" t="s">
        <v>101</v>
      </c>
      <c r="B52" s="21" t="s">
        <v>69</v>
      </c>
      <c r="C52" s="21" t="s">
        <v>74</v>
      </c>
      <c r="D52" s="23">
        <f t="shared" ref="D52:E52" si="19">SUM(D53:D55)</f>
        <v>5876011.4000000004</v>
      </c>
      <c r="E52" s="23">
        <f t="shared" si="19"/>
        <v>5989767.6000000006</v>
      </c>
      <c r="F52" s="23">
        <f t="shared" si="10"/>
        <v>113756.20000000019</v>
      </c>
      <c r="G52" s="23">
        <f t="shared" ref="G52" si="20">SUM(G53:G55)</f>
        <v>5567927.4000000004</v>
      </c>
      <c r="H52" s="23">
        <f t="shared" si="11"/>
        <v>92.957319412526118</v>
      </c>
      <c r="I52" s="23">
        <f t="shared" si="12"/>
        <v>-421840.20000000019</v>
      </c>
    </row>
    <row r="53" spans="1:9" x14ac:dyDescent="0.25">
      <c r="A53" s="16" t="s">
        <v>30</v>
      </c>
      <c r="B53" s="17" t="s">
        <v>69</v>
      </c>
      <c r="C53" s="17" t="s">
        <v>62</v>
      </c>
      <c r="D53" s="22">
        <v>5775231.5</v>
      </c>
      <c r="E53" s="22">
        <v>5888978.9000000004</v>
      </c>
      <c r="F53" s="22">
        <f t="shared" si="10"/>
        <v>113747.40000000037</v>
      </c>
      <c r="G53" s="22">
        <v>5475475.9000000004</v>
      </c>
      <c r="H53" s="22">
        <f t="shared" si="11"/>
        <v>92.978358268527671</v>
      </c>
      <c r="I53" s="22">
        <f t="shared" si="12"/>
        <v>-413503</v>
      </c>
    </row>
    <row r="54" spans="1:9" x14ac:dyDescent="0.25">
      <c r="A54" s="16" t="s">
        <v>90</v>
      </c>
      <c r="B54" s="17" t="s">
        <v>69</v>
      </c>
      <c r="C54" s="17" t="s">
        <v>63</v>
      </c>
      <c r="D54" s="22">
        <v>20000</v>
      </c>
      <c r="E54" s="22">
        <v>20000</v>
      </c>
      <c r="F54" s="22">
        <f t="shared" si="10"/>
        <v>0</v>
      </c>
      <c r="G54" s="22">
        <v>20000</v>
      </c>
      <c r="H54" s="22">
        <f t="shared" si="11"/>
        <v>100</v>
      </c>
      <c r="I54" s="22">
        <f t="shared" si="12"/>
        <v>0</v>
      </c>
    </row>
    <row r="55" spans="1:9" ht="31.5" x14ac:dyDescent="0.25">
      <c r="A55" s="16" t="s">
        <v>31</v>
      </c>
      <c r="B55" s="17" t="s">
        <v>69</v>
      </c>
      <c r="C55" s="17" t="s">
        <v>65</v>
      </c>
      <c r="D55" s="22">
        <v>80779.899999999994</v>
      </c>
      <c r="E55" s="22">
        <v>80788.7</v>
      </c>
      <c r="F55" s="22">
        <f t="shared" si="10"/>
        <v>8.8000000000029104</v>
      </c>
      <c r="G55" s="22">
        <v>72451.5</v>
      </c>
      <c r="H55" s="22">
        <f t="shared" si="11"/>
        <v>89.680239934545298</v>
      </c>
      <c r="I55" s="22">
        <f t="shared" si="12"/>
        <v>-8337.1999999999971</v>
      </c>
    </row>
    <row r="56" spans="1:9" x14ac:dyDescent="0.25">
      <c r="A56" s="20" t="s">
        <v>32</v>
      </c>
      <c r="B56" s="21" t="s">
        <v>70</v>
      </c>
      <c r="C56" s="21" t="s">
        <v>74</v>
      </c>
      <c r="D56" s="23">
        <f t="shared" ref="D56:E56" si="21">SUM(D57:D63)</f>
        <v>26973809.800000004</v>
      </c>
      <c r="E56" s="23">
        <f t="shared" si="21"/>
        <v>28158010.800000001</v>
      </c>
      <c r="F56" s="23">
        <f t="shared" si="10"/>
        <v>1184200.9999999963</v>
      </c>
      <c r="G56" s="23">
        <f t="shared" ref="G56" si="22">SUM(G57:G63)</f>
        <v>27002735.299999997</v>
      </c>
      <c r="H56" s="23">
        <f t="shared" si="11"/>
        <v>95.897169341237685</v>
      </c>
      <c r="I56" s="23">
        <f t="shared" si="12"/>
        <v>-1155275.5000000037</v>
      </c>
    </row>
    <row r="57" spans="1:9" x14ac:dyDescent="0.25">
      <c r="A57" s="16" t="s">
        <v>33</v>
      </c>
      <c r="B57" s="17" t="s">
        <v>70</v>
      </c>
      <c r="C57" s="17" t="s">
        <v>62</v>
      </c>
      <c r="D57" s="22">
        <v>6994212.5</v>
      </c>
      <c r="E57" s="22">
        <v>7693676.0999999996</v>
      </c>
      <c r="F57" s="22">
        <f t="shared" si="10"/>
        <v>699463.59999999963</v>
      </c>
      <c r="G57" s="22">
        <v>7626088.2999999998</v>
      </c>
      <c r="H57" s="22">
        <f t="shared" si="11"/>
        <v>99.121514876354098</v>
      </c>
      <c r="I57" s="22">
        <f t="shared" si="12"/>
        <v>-67587.799999999814</v>
      </c>
    </row>
    <row r="58" spans="1:9" x14ac:dyDescent="0.25">
      <c r="A58" s="16" t="s">
        <v>34</v>
      </c>
      <c r="B58" s="17" t="s">
        <v>70</v>
      </c>
      <c r="C58" s="17" t="s">
        <v>63</v>
      </c>
      <c r="D58" s="22">
        <v>9888871.8000000007</v>
      </c>
      <c r="E58" s="22">
        <v>10328894.199999999</v>
      </c>
      <c r="F58" s="22">
        <f t="shared" ref="F58:F89" si="23">E58-D58</f>
        <v>440022.39999999851</v>
      </c>
      <c r="G58" s="22">
        <v>9380449.6999999993</v>
      </c>
      <c r="H58" s="22">
        <f t="shared" ref="H58:H89" si="24">G58/E58*100</f>
        <v>90.817560121779536</v>
      </c>
      <c r="I58" s="22">
        <f t="shared" ref="I58:I83" si="25">G58-E58</f>
        <v>-948444.5</v>
      </c>
    </row>
    <row r="59" spans="1:9" ht="31.5" x14ac:dyDescent="0.25">
      <c r="A59" s="16" t="s">
        <v>35</v>
      </c>
      <c r="B59" s="17" t="s">
        <v>70</v>
      </c>
      <c r="C59" s="17" t="s">
        <v>64</v>
      </c>
      <c r="D59" s="22">
        <v>80969.8</v>
      </c>
      <c r="E59" s="22">
        <v>80969.8</v>
      </c>
      <c r="F59" s="22">
        <f t="shared" si="23"/>
        <v>0</v>
      </c>
      <c r="G59" s="22">
        <v>80938.7</v>
      </c>
      <c r="H59" s="22">
        <f t="shared" si="24"/>
        <v>99.961590617736491</v>
      </c>
      <c r="I59" s="22">
        <f t="shared" si="25"/>
        <v>-31.100000000005821</v>
      </c>
    </row>
    <row r="60" spans="1:9" x14ac:dyDescent="0.25">
      <c r="A60" s="16" t="s">
        <v>36</v>
      </c>
      <c r="B60" s="17" t="s">
        <v>70</v>
      </c>
      <c r="C60" s="17" t="s">
        <v>65</v>
      </c>
      <c r="D60" s="22">
        <v>637709.6</v>
      </c>
      <c r="E60" s="22">
        <v>637709.6</v>
      </c>
      <c r="F60" s="22">
        <f t="shared" si="23"/>
        <v>0</v>
      </c>
      <c r="G60" s="22">
        <v>507555.7</v>
      </c>
      <c r="H60" s="22">
        <f t="shared" si="24"/>
        <v>79.590412313065386</v>
      </c>
      <c r="I60" s="22">
        <f t="shared" si="25"/>
        <v>-130153.89999999997</v>
      </c>
    </row>
    <row r="61" spans="1:9" x14ac:dyDescent="0.25">
      <c r="A61" s="16" t="s">
        <v>37</v>
      </c>
      <c r="B61" s="17" t="s">
        <v>70</v>
      </c>
      <c r="C61" s="17" t="s">
        <v>66</v>
      </c>
      <c r="D61" s="22">
        <v>111077.3</v>
      </c>
      <c r="E61" s="22">
        <v>112478.1</v>
      </c>
      <c r="F61" s="22">
        <f t="shared" si="23"/>
        <v>1400.8000000000029</v>
      </c>
      <c r="G61" s="22">
        <v>108037.9</v>
      </c>
      <c r="H61" s="22">
        <f t="shared" si="24"/>
        <v>96.052387086908467</v>
      </c>
      <c r="I61" s="22">
        <f t="shared" si="25"/>
        <v>-4440.2000000000116</v>
      </c>
    </row>
    <row r="62" spans="1:9" ht="47.25" x14ac:dyDescent="0.25">
      <c r="A62" s="16" t="s">
        <v>102</v>
      </c>
      <c r="B62" s="17" t="s">
        <v>70</v>
      </c>
      <c r="C62" s="17" t="s">
        <v>67</v>
      </c>
      <c r="D62" s="22">
        <v>392433.5</v>
      </c>
      <c r="E62" s="22">
        <v>399526.3</v>
      </c>
      <c r="F62" s="22">
        <f t="shared" si="23"/>
        <v>7092.7999999999884</v>
      </c>
      <c r="G62" s="22">
        <v>399481.2</v>
      </c>
      <c r="H62" s="22">
        <f t="shared" si="24"/>
        <v>99.988711631749908</v>
      </c>
      <c r="I62" s="22">
        <f t="shared" si="25"/>
        <v>-45.099999999976717</v>
      </c>
    </row>
    <row r="63" spans="1:9" x14ac:dyDescent="0.25">
      <c r="A63" s="16" t="s">
        <v>38</v>
      </c>
      <c r="B63" s="17" t="s">
        <v>70</v>
      </c>
      <c r="C63" s="17" t="s">
        <v>70</v>
      </c>
      <c r="D63" s="22">
        <v>8868535.3000000007</v>
      </c>
      <c r="E63" s="22">
        <v>8904756.6999999993</v>
      </c>
      <c r="F63" s="22">
        <f t="shared" si="23"/>
        <v>36221.39999999851</v>
      </c>
      <c r="G63" s="22">
        <v>8900183.8000000007</v>
      </c>
      <c r="H63" s="22">
        <f t="shared" si="24"/>
        <v>99.948646547524447</v>
      </c>
      <c r="I63" s="22">
        <f t="shared" si="25"/>
        <v>-4572.8999999985099</v>
      </c>
    </row>
    <row r="64" spans="1:9" x14ac:dyDescent="0.25">
      <c r="A64" s="20" t="s">
        <v>39</v>
      </c>
      <c r="B64" s="21" t="s">
        <v>71</v>
      </c>
      <c r="C64" s="21" t="s">
        <v>74</v>
      </c>
      <c r="D64" s="23">
        <f t="shared" ref="D64:E64" si="26">SUM(D65:D69)</f>
        <v>59848944.399999999</v>
      </c>
      <c r="E64" s="23">
        <f t="shared" si="26"/>
        <v>60357827.799999997</v>
      </c>
      <c r="F64" s="23">
        <f t="shared" si="23"/>
        <v>508883.39999999851</v>
      </c>
      <c r="G64" s="23">
        <f t="shared" ref="G64" si="27">SUM(G65:G69)</f>
        <v>59812524.599999994</v>
      </c>
      <c r="H64" s="23">
        <f t="shared" si="24"/>
        <v>99.096549329430957</v>
      </c>
      <c r="I64" s="23">
        <f t="shared" si="25"/>
        <v>-545303.20000000298</v>
      </c>
    </row>
    <row r="65" spans="1:9" x14ac:dyDescent="0.25">
      <c r="A65" s="16" t="s">
        <v>40</v>
      </c>
      <c r="B65" s="17" t="s">
        <v>71</v>
      </c>
      <c r="C65" s="17" t="s">
        <v>62</v>
      </c>
      <c r="D65" s="22">
        <v>615480.5</v>
      </c>
      <c r="E65" s="22">
        <v>615480.5</v>
      </c>
      <c r="F65" s="22">
        <f t="shared" si="23"/>
        <v>0</v>
      </c>
      <c r="G65" s="22">
        <v>615464.6</v>
      </c>
      <c r="H65" s="22">
        <f t="shared" si="24"/>
        <v>99.997416652517828</v>
      </c>
      <c r="I65" s="22">
        <f t="shared" si="25"/>
        <v>-15.900000000023283</v>
      </c>
    </row>
    <row r="66" spans="1:9" x14ac:dyDescent="0.25">
      <c r="A66" s="16" t="s">
        <v>41</v>
      </c>
      <c r="B66" s="17" t="s">
        <v>71</v>
      </c>
      <c r="C66" s="17" t="s">
        <v>63</v>
      </c>
      <c r="D66" s="22">
        <v>7529629.0999999996</v>
      </c>
      <c r="E66" s="22">
        <v>7617974.4000000004</v>
      </c>
      <c r="F66" s="22">
        <f t="shared" si="23"/>
        <v>88345.300000000745</v>
      </c>
      <c r="G66" s="22">
        <v>7599350.9000000004</v>
      </c>
      <c r="H66" s="22">
        <f t="shared" si="24"/>
        <v>99.755532126755369</v>
      </c>
      <c r="I66" s="22">
        <f t="shared" si="25"/>
        <v>-18623.5</v>
      </c>
    </row>
    <row r="67" spans="1:9" x14ac:dyDescent="0.25">
      <c r="A67" s="16" t="s">
        <v>42</v>
      </c>
      <c r="B67" s="17" t="s">
        <v>71</v>
      </c>
      <c r="C67" s="17" t="s">
        <v>64</v>
      </c>
      <c r="D67" s="22">
        <v>38800261</v>
      </c>
      <c r="E67" s="22">
        <v>39212654.899999999</v>
      </c>
      <c r="F67" s="22">
        <f t="shared" si="23"/>
        <v>412393.89999999851</v>
      </c>
      <c r="G67" s="22">
        <v>38741913.899999999</v>
      </c>
      <c r="H67" s="22">
        <f t="shared" si="24"/>
        <v>98.799517652654529</v>
      </c>
      <c r="I67" s="22">
        <f t="shared" si="25"/>
        <v>-470741</v>
      </c>
    </row>
    <row r="68" spans="1:9" x14ac:dyDescent="0.25">
      <c r="A68" s="16" t="s">
        <v>43</v>
      </c>
      <c r="B68" s="17" t="s">
        <v>71</v>
      </c>
      <c r="C68" s="17" t="s">
        <v>65</v>
      </c>
      <c r="D68" s="22">
        <v>10546726.4</v>
      </c>
      <c r="E68" s="22">
        <v>10534243.5</v>
      </c>
      <c r="F68" s="22">
        <f t="shared" si="23"/>
        <v>-12482.900000000373</v>
      </c>
      <c r="G68" s="22">
        <v>10508472.9</v>
      </c>
      <c r="H68" s="22">
        <f t="shared" si="24"/>
        <v>99.75536354366595</v>
      </c>
      <c r="I68" s="22">
        <f t="shared" si="25"/>
        <v>-25770.599999999627</v>
      </c>
    </row>
    <row r="69" spans="1:9" ht="31.5" x14ac:dyDescent="0.25">
      <c r="A69" s="16" t="s">
        <v>44</v>
      </c>
      <c r="B69" s="17" t="s">
        <v>71</v>
      </c>
      <c r="C69" s="17" t="s">
        <v>67</v>
      </c>
      <c r="D69" s="22">
        <v>2356847.4</v>
      </c>
      <c r="E69" s="22">
        <v>2377474.5</v>
      </c>
      <c r="F69" s="22">
        <f t="shared" si="23"/>
        <v>20627.100000000093</v>
      </c>
      <c r="G69" s="22">
        <v>2347322.2999999998</v>
      </c>
      <c r="H69" s="22">
        <f t="shared" si="24"/>
        <v>98.731755061936511</v>
      </c>
      <c r="I69" s="22">
        <f t="shared" si="25"/>
        <v>-30152.200000000186</v>
      </c>
    </row>
    <row r="70" spans="1:9" x14ac:dyDescent="0.25">
      <c r="A70" s="20" t="s">
        <v>93</v>
      </c>
      <c r="B70" s="21" t="s">
        <v>72</v>
      </c>
      <c r="C70" s="21" t="s">
        <v>74</v>
      </c>
      <c r="D70" s="23">
        <f t="shared" ref="D70:E70" si="28">SUM(D71:D74)</f>
        <v>3900924.4999999995</v>
      </c>
      <c r="E70" s="23">
        <f t="shared" si="28"/>
        <v>3938650.8</v>
      </c>
      <c r="F70" s="23">
        <f t="shared" si="23"/>
        <v>37726.300000000279</v>
      </c>
      <c r="G70" s="23">
        <f t="shared" ref="G70" si="29">SUM(G71:G74)</f>
        <v>2938051.9</v>
      </c>
      <c r="H70" s="23">
        <f t="shared" si="24"/>
        <v>74.595389365312613</v>
      </c>
      <c r="I70" s="23">
        <f t="shared" si="25"/>
        <v>-1000598.8999999999</v>
      </c>
    </row>
    <row r="71" spans="1:9" x14ac:dyDescent="0.25">
      <c r="A71" s="16" t="s">
        <v>45</v>
      </c>
      <c r="B71" s="17" t="s">
        <v>72</v>
      </c>
      <c r="C71" s="17" t="s">
        <v>62</v>
      </c>
      <c r="D71" s="22">
        <v>28277.3</v>
      </c>
      <c r="E71" s="22">
        <v>29193.8</v>
      </c>
      <c r="F71" s="22">
        <f t="shared" si="23"/>
        <v>916.5</v>
      </c>
      <c r="G71" s="22">
        <v>26238.400000000001</v>
      </c>
      <c r="H71" s="22">
        <f t="shared" si="24"/>
        <v>89.876617637991643</v>
      </c>
      <c r="I71" s="22">
        <f t="shared" si="25"/>
        <v>-2955.3999999999978</v>
      </c>
    </row>
    <row r="72" spans="1:9" x14ac:dyDescent="0.25">
      <c r="A72" s="16" t="s">
        <v>46</v>
      </c>
      <c r="B72" s="17" t="s">
        <v>72</v>
      </c>
      <c r="C72" s="17" t="s">
        <v>63</v>
      </c>
      <c r="D72" s="22">
        <v>2695119.6</v>
      </c>
      <c r="E72" s="22">
        <v>2732117.7</v>
      </c>
      <c r="F72" s="22">
        <f t="shared" si="23"/>
        <v>36998.100000000093</v>
      </c>
      <c r="G72" s="22">
        <v>1734738.7</v>
      </c>
      <c r="H72" s="22">
        <f t="shared" si="24"/>
        <v>63.494288697738014</v>
      </c>
      <c r="I72" s="22">
        <f t="shared" si="25"/>
        <v>-997379.00000000023</v>
      </c>
    </row>
    <row r="73" spans="1:9" x14ac:dyDescent="0.25">
      <c r="A73" s="16" t="s">
        <v>47</v>
      </c>
      <c r="B73" s="17" t="s">
        <v>72</v>
      </c>
      <c r="C73" s="17" t="s">
        <v>64</v>
      </c>
      <c r="D73" s="22">
        <v>881992.7</v>
      </c>
      <c r="E73" s="22">
        <v>881804.4</v>
      </c>
      <c r="F73" s="22">
        <f t="shared" si="23"/>
        <v>-188.29999999993015</v>
      </c>
      <c r="G73" s="22">
        <v>881539.9</v>
      </c>
      <c r="H73" s="22">
        <f t="shared" si="24"/>
        <v>99.970004685846419</v>
      </c>
      <c r="I73" s="22">
        <f t="shared" si="25"/>
        <v>-264.5</v>
      </c>
    </row>
    <row r="74" spans="1:9" ht="31.5" x14ac:dyDescent="0.25">
      <c r="A74" s="16" t="s">
        <v>94</v>
      </c>
      <c r="B74" s="17" t="s">
        <v>72</v>
      </c>
      <c r="C74" s="17" t="s">
        <v>66</v>
      </c>
      <c r="D74" s="22">
        <v>295534.90000000002</v>
      </c>
      <c r="E74" s="22">
        <v>295534.90000000002</v>
      </c>
      <c r="F74" s="22">
        <f t="shared" si="23"/>
        <v>0</v>
      </c>
      <c r="G74" s="22">
        <v>295534.90000000002</v>
      </c>
      <c r="H74" s="22">
        <f t="shared" si="24"/>
        <v>100</v>
      </c>
      <c r="I74" s="22">
        <f t="shared" si="25"/>
        <v>0</v>
      </c>
    </row>
    <row r="75" spans="1:9" x14ac:dyDescent="0.25">
      <c r="A75" s="20" t="s">
        <v>48</v>
      </c>
      <c r="B75" s="21" t="s">
        <v>73</v>
      </c>
      <c r="C75" s="21" t="s">
        <v>74</v>
      </c>
      <c r="D75" s="23">
        <f t="shared" ref="D75:E75" si="30">SUM(D76:D77)</f>
        <v>548193.4</v>
      </c>
      <c r="E75" s="23">
        <f t="shared" si="30"/>
        <v>548193.4</v>
      </c>
      <c r="F75" s="23">
        <f t="shared" si="23"/>
        <v>0</v>
      </c>
      <c r="G75" s="23">
        <f t="shared" ref="G75" si="31">SUM(G76:G77)</f>
        <v>548193.4</v>
      </c>
      <c r="H75" s="23">
        <f t="shared" si="24"/>
        <v>100</v>
      </c>
      <c r="I75" s="23">
        <f t="shared" si="25"/>
        <v>0</v>
      </c>
    </row>
    <row r="76" spans="1:9" x14ac:dyDescent="0.25">
      <c r="A76" s="16" t="s">
        <v>49</v>
      </c>
      <c r="B76" s="17" t="s">
        <v>73</v>
      </c>
      <c r="C76" s="17" t="s">
        <v>62</v>
      </c>
      <c r="D76" s="22">
        <v>435173.4</v>
      </c>
      <c r="E76" s="22">
        <v>435173.4</v>
      </c>
      <c r="F76" s="22">
        <f t="shared" si="23"/>
        <v>0</v>
      </c>
      <c r="G76" s="22">
        <v>435173.4</v>
      </c>
      <c r="H76" s="22">
        <f t="shared" si="24"/>
        <v>100</v>
      </c>
      <c r="I76" s="22">
        <f t="shared" si="25"/>
        <v>0</v>
      </c>
    </row>
    <row r="77" spans="1:9" x14ac:dyDescent="0.25">
      <c r="A77" s="16" t="s">
        <v>103</v>
      </c>
      <c r="B77" s="17" t="s">
        <v>73</v>
      </c>
      <c r="C77" s="17" t="s">
        <v>63</v>
      </c>
      <c r="D77" s="22">
        <v>113020</v>
      </c>
      <c r="E77" s="22">
        <v>113020</v>
      </c>
      <c r="F77" s="22">
        <f t="shared" si="23"/>
        <v>0</v>
      </c>
      <c r="G77" s="22">
        <v>113020</v>
      </c>
      <c r="H77" s="22">
        <f t="shared" si="24"/>
        <v>100</v>
      </c>
      <c r="I77" s="22">
        <f t="shared" si="25"/>
        <v>0</v>
      </c>
    </row>
    <row r="78" spans="1:9" ht="31.5" x14ac:dyDescent="0.25">
      <c r="A78" s="20" t="s">
        <v>86</v>
      </c>
      <c r="B78" s="21" t="s">
        <v>75</v>
      </c>
      <c r="C78" s="21" t="s">
        <v>74</v>
      </c>
      <c r="D78" s="23">
        <f t="shared" ref="D78:G78" si="32">SUM(D79)</f>
        <v>223367.9</v>
      </c>
      <c r="E78" s="23">
        <f t="shared" si="32"/>
        <v>223367.9</v>
      </c>
      <c r="F78" s="23">
        <f t="shared" si="23"/>
        <v>0</v>
      </c>
      <c r="G78" s="23">
        <f t="shared" si="32"/>
        <v>222954.1</v>
      </c>
      <c r="H78" s="23">
        <f t="shared" si="24"/>
        <v>99.814745090946374</v>
      </c>
      <c r="I78" s="23">
        <f t="shared" si="25"/>
        <v>-413.79999999998836</v>
      </c>
    </row>
    <row r="79" spans="1:9" ht="31.5" x14ac:dyDescent="0.25">
      <c r="A79" s="16" t="s">
        <v>87</v>
      </c>
      <c r="B79" s="17" t="s">
        <v>75</v>
      </c>
      <c r="C79" s="17" t="s">
        <v>62</v>
      </c>
      <c r="D79" s="22">
        <v>223367.9</v>
      </c>
      <c r="E79" s="22">
        <v>223367.9</v>
      </c>
      <c r="F79" s="22">
        <f t="shared" si="23"/>
        <v>0</v>
      </c>
      <c r="G79" s="22">
        <v>222954.1</v>
      </c>
      <c r="H79" s="22">
        <f t="shared" si="24"/>
        <v>99.814745090946374</v>
      </c>
      <c r="I79" s="22">
        <f t="shared" si="25"/>
        <v>-413.79999999998836</v>
      </c>
    </row>
    <row r="80" spans="1:9" ht="63" x14ac:dyDescent="0.25">
      <c r="A80" s="20" t="s">
        <v>85</v>
      </c>
      <c r="B80" s="21" t="s">
        <v>76</v>
      </c>
      <c r="C80" s="21" t="s">
        <v>74</v>
      </c>
      <c r="D80" s="23">
        <f t="shared" ref="D80:E80" si="33">SUM(D81:D83)</f>
        <v>9172188.9000000004</v>
      </c>
      <c r="E80" s="23">
        <f t="shared" si="33"/>
        <v>9197186.9000000004</v>
      </c>
      <c r="F80" s="23">
        <f t="shared" si="23"/>
        <v>24998</v>
      </c>
      <c r="G80" s="23">
        <f t="shared" ref="G80" si="34">SUM(G81:G83)</f>
        <v>8818642.9000000004</v>
      </c>
      <c r="H80" s="23">
        <f t="shared" si="24"/>
        <v>95.884132788472527</v>
      </c>
      <c r="I80" s="23">
        <f t="shared" si="25"/>
        <v>-378544</v>
      </c>
    </row>
    <row r="81" spans="1:9" ht="47.25" x14ac:dyDescent="0.25">
      <c r="A81" s="16" t="s">
        <v>104</v>
      </c>
      <c r="B81" s="17" t="s">
        <v>76</v>
      </c>
      <c r="C81" s="17" t="s">
        <v>62</v>
      </c>
      <c r="D81" s="22">
        <v>3957209.4</v>
      </c>
      <c r="E81" s="22">
        <v>3957209.4</v>
      </c>
      <c r="F81" s="22">
        <f t="shared" si="23"/>
        <v>0</v>
      </c>
      <c r="G81" s="22">
        <v>3957209.4</v>
      </c>
      <c r="H81" s="22">
        <f t="shared" si="24"/>
        <v>100</v>
      </c>
      <c r="I81" s="22">
        <f t="shared" si="25"/>
        <v>0</v>
      </c>
    </row>
    <row r="82" spans="1:9" x14ac:dyDescent="0.25">
      <c r="A82" s="16" t="s">
        <v>50</v>
      </c>
      <c r="B82" s="17" t="s">
        <v>76</v>
      </c>
      <c r="C82" s="17" t="s">
        <v>63</v>
      </c>
      <c r="D82" s="22">
        <v>956675</v>
      </c>
      <c r="E82" s="22">
        <v>981675</v>
      </c>
      <c r="F82" s="22">
        <f t="shared" si="23"/>
        <v>25000</v>
      </c>
      <c r="G82" s="22">
        <v>615991.5</v>
      </c>
      <c r="H82" s="22">
        <f t="shared" si="24"/>
        <v>62.749025899610359</v>
      </c>
      <c r="I82" s="22">
        <f t="shared" si="25"/>
        <v>-365683.5</v>
      </c>
    </row>
    <row r="83" spans="1:9" ht="31.5" x14ac:dyDescent="0.25">
      <c r="A83" s="16" t="s">
        <v>51</v>
      </c>
      <c r="B83" s="17" t="s">
        <v>76</v>
      </c>
      <c r="C83" s="17" t="s">
        <v>64</v>
      </c>
      <c r="D83" s="22">
        <v>4258304.5</v>
      </c>
      <c r="E83" s="22">
        <v>4258302.5</v>
      </c>
      <c r="F83" s="22">
        <f t="shared" si="23"/>
        <v>-2</v>
      </c>
      <c r="G83" s="22">
        <v>4245442</v>
      </c>
      <c r="H83" s="22">
        <f t="shared" si="24"/>
        <v>99.697989985446071</v>
      </c>
      <c r="I83" s="22">
        <f t="shared" si="25"/>
        <v>-12860.5</v>
      </c>
    </row>
  </sheetData>
  <autoFilter ref="A5:I83"/>
  <mergeCells count="2">
    <mergeCell ref="A2:I2"/>
    <mergeCell ref="E1:I1"/>
  </mergeCells>
  <pageMargins left="0.78740157480314965" right="0.39370078740157483" top="0.78740157480314965" bottom="0.78740157480314965" header="0.11811023622047245" footer="0.11811023622047245"/>
  <pageSetup paperSize="9" scale="86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'2024'!SIGN</vt:lpstr>
      <vt:lpstr>'2024'!Заголовки_для_печати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Васютина Ольга Валерьевна</cp:lastModifiedBy>
  <cp:lastPrinted>2025-02-18T13:25:46Z</cp:lastPrinted>
  <dcterms:created xsi:type="dcterms:W3CDTF">2002-03-11T10:22:12Z</dcterms:created>
  <dcterms:modified xsi:type="dcterms:W3CDTF">2025-02-18T14:49:43Z</dcterms:modified>
</cp:coreProperties>
</file>